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statistik\Statistik Sektoral\DATA 2023\UPLOAD\Dinas Pendidikan dan Kebudayaan\Publish 22-4-2024\"/>
    </mc:Choice>
  </mc:AlternateContent>
  <xr:revisionPtr revIDLastSave="0" documentId="8_{D4F7B61E-CC73-45B4-AFA8-96C0FFC34893}" xr6:coauthVersionLast="47" xr6:coauthVersionMax="47" xr10:uidLastSave="{00000000-0000-0000-0000-000000000000}"/>
  <bookViews>
    <workbookView xWindow="-108" yWindow="-108" windowWidth="23256" windowHeight="12456" xr2:uid="{4A6CDB1C-0C98-405B-A2C4-350130F7F35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6" i="1" l="1"/>
  <c r="S16" i="1"/>
  <c r="R16" i="1"/>
  <c r="Q16" i="1"/>
  <c r="P16" i="1"/>
  <c r="N16" i="1"/>
  <c r="M16" i="1"/>
  <c r="L16" i="1"/>
  <c r="K16" i="1"/>
  <c r="J16" i="1"/>
  <c r="H16" i="1"/>
  <c r="G16" i="1"/>
  <c r="F16" i="1"/>
  <c r="E16" i="1"/>
  <c r="D16" i="1"/>
  <c r="U15" i="1"/>
  <c r="W15" i="1" s="1"/>
  <c r="O15" i="1"/>
  <c r="V15" i="1" s="1"/>
  <c r="I15" i="1"/>
  <c r="U14" i="1"/>
  <c r="W14" i="1" s="1"/>
  <c r="O14" i="1"/>
  <c r="V14" i="1" s="1"/>
  <c r="I14" i="1"/>
  <c r="W13" i="1"/>
  <c r="U13" i="1"/>
  <c r="O13" i="1"/>
  <c r="V13" i="1" s="1"/>
  <c r="I13" i="1"/>
  <c r="U12" i="1"/>
  <c r="W12" i="1" s="1"/>
  <c r="O12" i="1"/>
  <c r="V12" i="1" s="1"/>
  <c r="I12" i="1"/>
  <c r="V11" i="1"/>
  <c r="U11" i="1"/>
  <c r="W11" i="1" s="1"/>
  <c r="O11" i="1"/>
  <c r="I11" i="1"/>
  <c r="U10" i="1"/>
  <c r="W10" i="1" s="1"/>
  <c r="O10" i="1"/>
  <c r="V10" i="1" s="1"/>
  <c r="I10" i="1"/>
  <c r="U9" i="1"/>
  <c r="W9" i="1" s="1"/>
  <c r="O9" i="1"/>
  <c r="V9" i="1" s="1"/>
  <c r="I9" i="1"/>
  <c r="U8" i="1"/>
  <c r="W8" i="1" s="1"/>
  <c r="O8" i="1"/>
  <c r="V8" i="1" s="1"/>
  <c r="I8" i="1"/>
  <c r="I16" i="1" l="1"/>
  <c r="U16" i="1"/>
  <c r="W16" i="1" s="1"/>
  <c r="O16" i="1"/>
  <c r="V16" i="1" s="1"/>
</calcChain>
</file>

<file path=xl/sharedStrings.xml><?xml version="1.0" encoding="utf-8"?>
<sst xmlns="http://schemas.openxmlformats.org/spreadsheetml/2006/main" count="55" uniqueCount="42">
  <si>
    <t>Jumlah Sekolah (TK,SD dan SMP)</t>
  </si>
  <si>
    <t>Menurut Kecamatan dan Akreditasi</t>
  </si>
  <si>
    <t>Per 31 Desember 2023</t>
  </si>
  <si>
    <t>No</t>
  </si>
  <si>
    <t>Kode Wilayah</t>
  </si>
  <si>
    <t>Kecamatan</t>
  </si>
  <si>
    <t>Taman-kanak (TK) menurut Akreditasi</t>
  </si>
  <si>
    <t>Sekolah Dasar (SD) menurut Akreditasi</t>
  </si>
  <si>
    <t>Sekolah Menengah Pertama (SMP) menurut Akreditasi</t>
  </si>
  <si>
    <t>% SD  ber</t>
  </si>
  <si>
    <t>% SMP  ber</t>
  </si>
  <si>
    <t>A</t>
  </si>
  <si>
    <t xml:space="preserve">B </t>
  </si>
  <si>
    <t xml:space="preserve">C </t>
  </si>
  <si>
    <t>TT</t>
  </si>
  <si>
    <t>Belum</t>
  </si>
  <si>
    <t>Jumlah</t>
  </si>
  <si>
    <t xml:space="preserve">akriditasi &gt;B </t>
  </si>
  <si>
    <t>52.07.01</t>
  </si>
  <si>
    <t>Jereweh</t>
  </si>
  <si>
    <t>52.07.02</t>
  </si>
  <si>
    <t>Taliwang</t>
  </si>
  <si>
    <t>52.07.03</t>
  </si>
  <si>
    <t>Seteluk</t>
  </si>
  <si>
    <t>52.07.04</t>
  </si>
  <si>
    <t>Sekongkang</t>
  </si>
  <si>
    <t>52.07.05</t>
  </si>
  <si>
    <t>Brang Rea</t>
  </si>
  <si>
    <t>52.07.06</t>
  </si>
  <si>
    <t>Poto Tano</t>
  </si>
  <si>
    <t>52.07.07</t>
  </si>
  <si>
    <t>Brang Ene</t>
  </si>
  <si>
    <t>52.07.08</t>
  </si>
  <si>
    <t>Maluk</t>
  </si>
  <si>
    <t>Total</t>
  </si>
  <si>
    <t>Sumber : Dinas Pendidikan dan Kebudayaan</t>
  </si>
  <si>
    <t>Konsep : Sekolah</t>
  </si>
  <si>
    <t>Definisi : Lembaga pendidikan yang menyelenggarakan kegiatan belajar dan mengajar serta menerima dan memberi pelajaran sesuai dengan tingkatan, jurusan dan sebagainya, yang memiliki unsur pendukung seperti sarana dan prasarana serta sesuai aturan yang berlaku.</t>
  </si>
  <si>
    <t>Klasifikasi:</t>
  </si>
  <si>
    <t>Ukuran: Jumlah</t>
  </si>
  <si>
    <t>Satuan: Sekolah</t>
  </si>
  <si>
    <t>Sumber Definisi: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</si>
</sst>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_);\(0\)"/>
    <numFmt numFmtId="165" formatCode="_(* #,##0_);_(* \(#,##0\);_(* &quot;-&quot;??_);_(@_)"/>
  </numFmts>
  <fonts count="4" x14ac:knownFonts="1">
    <font>
      <sz val="11"/>
      <color theme="1"/>
      <name val="Calibri"/>
      <charset val="1"/>
      <scheme val="minor"/>
    </font>
    <font>
      <sz val="11"/>
      <color theme="1"/>
      <name val="Calibri"/>
      <family val="2"/>
      <scheme val="minor"/>
    </font>
    <font>
      <sz val="11"/>
      <name val="Calibri"/>
      <family val="2"/>
      <scheme val="minor"/>
    </font>
    <font>
      <sz val="11"/>
      <color rgb="FF3B3B3B"/>
      <name val="Calibri"/>
      <family val="2"/>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43" fontId="1" fillId="0" borderId="0" applyFont="0" applyFill="0" applyBorder="0" applyAlignment="0" applyProtection="0"/>
  </cellStyleXfs>
  <cellXfs count="26">
    <xf numFmtId="0" fontId="0" fillId="0" borderId="0" xfId="0"/>
    <xf numFmtId="0" fontId="2" fillId="0" borderId="0" xfId="0" applyFont="1" applyAlignment="1">
      <alignment horizontal="center"/>
    </xf>
    <xf numFmtId="0" fontId="1" fillId="0" borderId="0" xfId="0" applyFont="1"/>
    <xf numFmtId="0" fontId="2" fillId="0" borderId="0" xfId="0" applyFont="1"/>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wrapText="1"/>
    </xf>
    <xf numFmtId="0" fontId="0" fillId="0" borderId="6" xfId="0" applyBorder="1" applyAlignment="1">
      <alignment horizontal="center" vertical="center"/>
    </xf>
    <xf numFmtId="0" fontId="0" fillId="0" borderId="6" xfId="0" applyBorder="1" applyAlignment="1">
      <alignment horizontal="center" vertical="center" wrapText="1"/>
    </xf>
    <xf numFmtId="0" fontId="2" fillId="0" borderId="2" xfId="0" applyFont="1" applyBorder="1" applyAlignment="1">
      <alignment horizontal="center" vertical="center"/>
    </xf>
    <xf numFmtId="164" fontId="0" fillId="0" borderId="2" xfId="0" quotePrefix="1" applyNumberFormat="1" applyBorder="1" applyAlignment="1">
      <alignment horizontal="center" vertical="center"/>
    </xf>
    <xf numFmtId="0" fontId="0" fillId="0" borderId="2" xfId="0"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vertical="center"/>
    </xf>
    <xf numFmtId="165" fontId="2" fillId="0" borderId="2" xfId="1" applyNumberFormat="1" applyFont="1" applyBorder="1"/>
    <xf numFmtId="43" fontId="2" fillId="0" borderId="2" xfId="0" applyNumberFormat="1" applyFont="1" applyBorder="1"/>
    <xf numFmtId="0" fontId="2" fillId="0" borderId="2" xfId="0" applyFont="1" applyBorder="1" applyAlignment="1">
      <alignment horizontal="center"/>
    </xf>
    <xf numFmtId="165" fontId="2" fillId="0" borderId="2" xfId="1" applyNumberFormat="1" applyFont="1" applyBorder="1" applyAlignment="1">
      <alignment horizontal="right"/>
    </xf>
    <xf numFmtId="4" fontId="2" fillId="0" borderId="2" xfId="1" applyNumberFormat="1" applyFont="1" applyBorder="1" applyAlignment="1">
      <alignment horizontal="center"/>
    </xf>
    <xf numFmtId="0" fontId="1" fillId="0" borderId="0" xfId="0" applyFont="1" applyAlignment="1">
      <alignment vertical="center"/>
    </xf>
    <xf numFmtId="0" fontId="0" fillId="0" borderId="0" xfId="0" applyAlignment="1">
      <alignment vertical="center"/>
    </xf>
    <xf numFmtId="0" fontId="3" fillId="0" borderId="0" xfId="0" applyFont="1" applyAlignme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5862B-CBCB-4351-9350-610F3342C26A}">
  <dimension ref="A1:Z24"/>
  <sheetViews>
    <sheetView showGridLines="0" tabSelected="1" zoomScale="85" zoomScaleNormal="85" workbookViewId="0">
      <selection activeCell="J11" sqref="J11"/>
    </sheetView>
  </sheetViews>
  <sheetFormatPr defaultColWidth="9" defaultRowHeight="14.4" x14ac:dyDescent="0.3"/>
  <cols>
    <col min="1" max="1" width="5.109375" customWidth="1"/>
    <col min="2" max="2" width="8.6640625" customWidth="1"/>
    <col min="3" max="3" width="13.44140625" customWidth="1"/>
    <col min="4" max="7" width="4.88671875" customWidth="1"/>
    <col min="8" max="8" width="8.109375" customWidth="1"/>
    <col min="9" max="9" width="9.33203125" customWidth="1"/>
    <col min="10" max="23" width="10.44140625" customWidth="1"/>
  </cols>
  <sheetData>
    <row r="1" spans="1:26" x14ac:dyDescent="0.3">
      <c r="A1" s="1" t="s">
        <v>0</v>
      </c>
      <c r="B1" s="1"/>
      <c r="C1" s="1"/>
      <c r="D1" s="1"/>
      <c r="E1" s="1"/>
      <c r="F1" s="1"/>
      <c r="G1" s="1"/>
      <c r="H1" s="1"/>
      <c r="I1" s="1"/>
      <c r="J1" s="1"/>
      <c r="K1" s="1"/>
      <c r="L1" s="1"/>
      <c r="M1" s="1"/>
      <c r="N1" s="1"/>
      <c r="O1" s="1"/>
      <c r="P1" s="1"/>
      <c r="Q1" s="1"/>
      <c r="R1" s="1"/>
      <c r="S1" s="1"/>
      <c r="T1" s="1"/>
      <c r="U1" s="1"/>
      <c r="V1" s="1"/>
      <c r="W1" s="1"/>
      <c r="X1" s="2"/>
      <c r="Y1" s="2"/>
      <c r="Z1" s="2"/>
    </row>
    <row r="2" spans="1:26" x14ac:dyDescent="0.3">
      <c r="A2" s="1" t="s">
        <v>1</v>
      </c>
      <c r="B2" s="1"/>
      <c r="C2" s="1"/>
      <c r="D2" s="1"/>
      <c r="E2" s="1"/>
      <c r="F2" s="1"/>
      <c r="G2" s="1"/>
      <c r="H2" s="1"/>
      <c r="I2" s="1"/>
      <c r="J2" s="1"/>
      <c r="K2" s="1"/>
      <c r="L2" s="1"/>
      <c r="M2" s="1"/>
      <c r="N2" s="1"/>
      <c r="O2" s="1"/>
      <c r="P2" s="1"/>
      <c r="Q2" s="1"/>
      <c r="R2" s="1"/>
      <c r="S2" s="1"/>
      <c r="T2" s="1"/>
      <c r="U2" s="1"/>
      <c r="V2" s="1"/>
      <c r="W2" s="1"/>
      <c r="X2" s="2"/>
      <c r="Y2" s="2"/>
      <c r="Z2" s="2"/>
    </row>
    <row r="3" spans="1:26" x14ac:dyDescent="0.3">
      <c r="A3" s="1" t="s">
        <v>2</v>
      </c>
      <c r="B3" s="1"/>
      <c r="C3" s="1"/>
      <c r="D3" s="1"/>
      <c r="E3" s="1"/>
      <c r="F3" s="1"/>
      <c r="G3" s="1"/>
      <c r="H3" s="1"/>
      <c r="I3" s="1"/>
      <c r="J3" s="1"/>
      <c r="K3" s="1"/>
      <c r="L3" s="1"/>
      <c r="M3" s="1"/>
      <c r="N3" s="1"/>
      <c r="O3" s="1"/>
      <c r="P3" s="1"/>
      <c r="Q3" s="1"/>
      <c r="R3" s="1"/>
      <c r="S3" s="1"/>
      <c r="T3" s="1"/>
      <c r="U3" s="1"/>
      <c r="V3" s="1"/>
      <c r="W3" s="1"/>
      <c r="X3" s="2"/>
      <c r="Y3" s="2"/>
      <c r="Z3" s="2"/>
    </row>
    <row r="4" spans="1:26" x14ac:dyDescent="0.3">
      <c r="A4" s="3"/>
      <c r="B4" s="3"/>
      <c r="C4" s="3"/>
      <c r="D4" s="3"/>
      <c r="E4" s="3"/>
      <c r="F4" s="3"/>
      <c r="G4" s="3"/>
      <c r="H4" s="3"/>
      <c r="I4" s="3"/>
      <c r="J4" s="3"/>
      <c r="K4" s="3"/>
      <c r="L4" s="3"/>
      <c r="M4" s="3"/>
      <c r="N4" s="3"/>
      <c r="O4" s="3"/>
      <c r="P4" s="3"/>
      <c r="Q4" s="3"/>
      <c r="R4" s="3"/>
      <c r="S4" s="3"/>
      <c r="T4" s="3"/>
      <c r="U4" s="3"/>
      <c r="V4" s="3"/>
      <c r="W4" s="3"/>
      <c r="X4" s="2"/>
      <c r="Y4" s="2"/>
      <c r="Z4" s="2"/>
    </row>
    <row r="5" spans="1:26" ht="30" customHeight="1" x14ac:dyDescent="0.3">
      <c r="A5" s="4" t="s">
        <v>3</v>
      </c>
      <c r="B5" s="5" t="s">
        <v>4</v>
      </c>
      <c r="C5" s="4" t="s">
        <v>5</v>
      </c>
      <c r="D5" s="6" t="s">
        <v>6</v>
      </c>
      <c r="E5" s="6"/>
      <c r="F5" s="6"/>
      <c r="G5" s="6"/>
      <c r="H5" s="6"/>
      <c r="I5" s="6"/>
      <c r="J5" s="6" t="s">
        <v>7</v>
      </c>
      <c r="K5" s="6"/>
      <c r="L5" s="6"/>
      <c r="M5" s="6"/>
      <c r="N5" s="6"/>
      <c r="O5" s="6"/>
      <c r="P5" s="7" t="s">
        <v>8</v>
      </c>
      <c r="Q5" s="8"/>
      <c r="R5" s="8"/>
      <c r="S5" s="8"/>
      <c r="T5" s="8"/>
      <c r="U5" s="9"/>
      <c r="V5" s="10" t="s">
        <v>9</v>
      </c>
      <c r="W5" s="10" t="s">
        <v>10</v>
      </c>
      <c r="X5" s="2"/>
      <c r="Y5" s="2"/>
      <c r="Z5" s="2"/>
    </row>
    <row r="6" spans="1:26" ht="28.8" x14ac:dyDescent="0.3">
      <c r="A6" s="11"/>
      <c r="B6" s="12"/>
      <c r="C6" s="11"/>
      <c r="D6" s="13" t="s">
        <v>11</v>
      </c>
      <c r="E6" s="13" t="s">
        <v>12</v>
      </c>
      <c r="F6" s="13" t="s">
        <v>13</v>
      </c>
      <c r="G6" s="13" t="s">
        <v>14</v>
      </c>
      <c r="H6" s="13" t="s">
        <v>15</v>
      </c>
      <c r="I6" s="13" t="s">
        <v>16</v>
      </c>
      <c r="J6" s="13" t="s">
        <v>11</v>
      </c>
      <c r="K6" s="13" t="s">
        <v>12</v>
      </c>
      <c r="L6" s="13" t="s">
        <v>13</v>
      </c>
      <c r="M6" s="13" t="s">
        <v>14</v>
      </c>
      <c r="N6" s="13" t="s">
        <v>15</v>
      </c>
      <c r="O6" s="13" t="s">
        <v>16</v>
      </c>
      <c r="P6" s="13" t="s">
        <v>11</v>
      </c>
      <c r="Q6" s="13" t="s">
        <v>12</v>
      </c>
      <c r="R6" s="13" t="s">
        <v>13</v>
      </c>
      <c r="S6" s="13" t="s">
        <v>14</v>
      </c>
      <c r="T6" s="13" t="s">
        <v>15</v>
      </c>
      <c r="U6" s="13" t="s">
        <v>16</v>
      </c>
      <c r="V6" s="10" t="s">
        <v>17</v>
      </c>
      <c r="W6" s="10" t="s">
        <v>17</v>
      </c>
      <c r="X6" s="2"/>
      <c r="Y6" s="2"/>
      <c r="Z6" s="2"/>
    </row>
    <row r="7" spans="1:26" x14ac:dyDescent="0.3">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2"/>
      <c r="Y7" s="2"/>
      <c r="Z7" s="2"/>
    </row>
    <row r="8" spans="1:26" x14ac:dyDescent="0.3">
      <c r="A8" s="15">
        <v>1</v>
      </c>
      <c r="B8" s="16" t="s">
        <v>18</v>
      </c>
      <c r="C8" s="17" t="s">
        <v>19</v>
      </c>
      <c r="D8" s="18">
        <v>1</v>
      </c>
      <c r="E8" s="18">
        <v>2</v>
      </c>
      <c r="F8" s="18">
        <v>8</v>
      </c>
      <c r="G8" s="18">
        <v>0</v>
      </c>
      <c r="H8" s="18">
        <v>2</v>
      </c>
      <c r="I8" s="18">
        <f>SUM(D8:H8)</f>
        <v>13</v>
      </c>
      <c r="J8" s="18">
        <v>4</v>
      </c>
      <c r="K8" s="18">
        <v>2</v>
      </c>
      <c r="L8" s="18">
        <v>0</v>
      </c>
      <c r="M8" s="18">
        <v>0</v>
      </c>
      <c r="N8" s="18">
        <v>2</v>
      </c>
      <c r="O8" s="18">
        <f>SUM(J8:N8)</f>
        <v>8</v>
      </c>
      <c r="P8" s="18">
        <v>1</v>
      </c>
      <c r="Q8" s="18">
        <v>1</v>
      </c>
      <c r="R8" s="18">
        <v>0</v>
      </c>
      <c r="S8" s="18">
        <v>0</v>
      </c>
      <c r="T8" s="18">
        <v>0</v>
      </c>
      <c r="U8" s="18">
        <f>SUM(P8:T8)</f>
        <v>2</v>
      </c>
      <c r="V8" s="19">
        <f>6/O8*100</f>
        <v>75</v>
      </c>
      <c r="W8" s="19">
        <f>2/U8*100</f>
        <v>100</v>
      </c>
      <c r="X8" s="2"/>
      <c r="Y8" s="2"/>
      <c r="Z8" s="2"/>
    </row>
    <row r="9" spans="1:26" x14ac:dyDescent="0.3">
      <c r="A9" s="15">
        <v>2</v>
      </c>
      <c r="B9" s="16" t="s">
        <v>20</v>
      </c>
      <c r="C9" s="17" t="s">
        <v>21</v>
      </c>
      <c r="D9" s="18">
        <v>0</v>
      </c>
      <c r="E9" s="18">
        <v>19</v>
      </c>
      <c r="F9" s="18">
        <v>20</v>
      </c>
      <c r="G9" s="18">
        <v>0</v>
      </c>
      <c r="H9" s="18">
        <v>13</v>
      </c>
      <c r="I9" s="18">
        <f t="shared" ref="I9:I15" si="0">SUM(D9:H9)</f>
        <v>52</v>
      </c>
      <c r="J9" s="18">
        <v>12</v>
      </c>
      <c r="K9" s="18">
        <v>19</v>
      </c>
      <c r="L9" s="18">
        <v>2</v>
      </c>
      <c r="M9" s="18">
        <v>1</v>
      </c>
      <c r="N9" s="18">
        <v>2</v>
      </c>
      <c r="O9" s="18">
        <f t="shared" ref="O9:O15" si="1">SUM(J9:N9)</f>
        <v>36</v>
      </c>
      <c r="P9" s="18">
        <v>2</v>
      </c>
      <c r="Q9" s="18">
        <v>5</v>
      </c>
      <c r="R9" s="18">
        <v>0</v>
      </c>
      <c r="S9" s="18">
        <v>0</v>
      </c>
      <c r="T9" s="18">
        <v>4</v>
      </c>
      <c r="U9" s="18">
        <f t="shared" ref="U9:U15" si="2">SUM(P9:T9)</f>
        <v>11</v>
      </c>
      <c r="V9" s="19">
        <f>31/O9*100</f>
        <v>86.111111111111114</v>
      </c>
      <c r="W9" s="19">
        <f>7/U9*100</f>
        <v>63.636363636363633</v>
      </c>
      <c r="X9" s="2"/>
      <c r="Y9" s="2"/>
      <c r="Z9" s="2"/>
    </row>
    <row r="10" spans="1:26" x14ac:dyDescent="0.3">
      <c r="A10" s="15">
        <v>3</v>
      </c>
      <c r="B10" s="16" t="s">
        <v>22</v>
      </c>
      <c r="C10" s="17" t="s">
        <v>23</v>
      </c>
      <c r="D10" s="18">
        <v>0</v>
      </c>
      <c r="E10" s="18">
        <v>12</v>
      </c>
      <c r="F10" s="18">
        <v>16</v>
      </c>
      <c r="G10" s="18">
        <v>0</v>
      </c>
      <c r="H10" s="18">
        <v>4</v>
      </c>
      <c r="I10" s="18">
        <f t="shared" si="0"/>
        <v>32</v>
      </c>
      <c r="J10" s="18">
        <v>1</v>
      </c>
      <c r="K10" s="18">
        <v>12</v>
      </c>
      <c r="L10" s="18">
        <v>2</v>
      </c>
      <c r="M10" s="18">
        <v>0</v>
      </c>
      <c r="N10" s="18">
        <v>2</v>
      </c>
      <c r="O10" s="18">
        <f t="shared" si="1"/>
        <v>17</v>
      </c>
      <c r="P10" s="18">
        <v>1</v>
      </c>
      <c r="Q10" s="18">
        <v>4</v>
      </c>
      <c r="R10" s="18">
        <v>0</v>
      </c>
      <c r="S10" s="18">
        <v>0</v>
      </c>
      <c r="T10" s="18">
        <v>0</v>
      </c>
      <c r="U10" s="18">
        <f t="shared" si="2"/>
        <v>5</v>
      </c>
      <c r="V10" s="19">
        <f>13/O10*100</f>
        <v>76.470588235294116</v>
      </c>
      <c r="W10" s="19">
        <f>5/U10*100</f>
        <v>100</v>
      </c>
      <c r="X10" s="2"/>
      <c r="Y10" s="2"/>
      <c r="Z10" s="2"/>
    </row>
    <row r="11" spans="1:26" x14ac:dyDescent="0.3">
      <c r="A11" s="15">
        <v>4</v>
      </c>
      <c r="B11" s="16" t="s">
        <v>24</v>
      </c>
      <c r="C11" s="17" t="s">
        <v>25</v>
      </c>
      <c r="D11" s="18">
        <v>0</v>
      </c>
      <c r="E11" s="18">
        <v>3</v>
      </c>
      <c r="F11" s="18">
        <v>2</v>
      </c>
      <c r="G11" s="18">
        <v>0</v>
      </c>
      <c r="H11" s="18">
        <v>9</v>
      </c>
      <c r="I11" s="18">
        <f t="shared" si="0"/>
        <v>14</v>
      </c>
      <c r="J11" s="18">
        <v>2</v>
      </c>
      <c r="K11" s="18">
        <v>6</v>
      </c>
      <c r="L11" s="18">
        <v>1</v>
      </c>
      <c r="M11" s="18">
        <v>0</v>
      </c>
      <c r="N11" s="18">
        <v>1</v>
      </c>
      <c r="O11" s="18">
        <f t="shared" si="1"/>
        <v>10</v>
      </c>
      <c r="P11" s="18">
        <v>0</v>
      </c>
      <c r="Q11" s="18">
        <v>2</v>
      </c>
      <c r="R11" s="18">
        <v>0</v>
      </c>
      <c r="S11" s="18">
        <v>0</v>
      </c>
      <c r="T11" s="18">
        <v>2</v>
      </c>
      <c r="U11" s="18">
        <f t="shared" si="2"/>
        <v>4</v>
      </c>
      <c r="V11" s="19">
        <f>8/O11*100</f>
        <v>80</v>
      </c>
      <c r="W11" s="19">
        <f t="shared" ref="W11:W15" si="3">2/U11*100</f>
        <v>50</v>
      </c>
      <c r="X11" s="2"/>
      <c r="Y11" s="2"/>
      <c r="Z11" s="2"/>
    </row>
    <row r="12" spans="1:26" x14ac:dyDescent="0.3">
      <c r="A12" s="15">
        <v>5</v>
      </c>
      <c r="B12" s="16" t="s">
        <v>26</v>
      </c>
      <c r="C12" s="17" t="s">
        <v>27</v>
      </c>
      <c r="D12" s="18">
        <v>0</v>
      </c>
      <c r="E12" s="18">
        <v>8</v>
      </c>
      <c r="F12" s="18">
        <v>10</v>
      </c>
      <c r="G12" s="18">
        <v>1</v>
      </c>
      <c r="H12" s="18">
        <v>3</v>
      </c>
      <c r="I12" s="18">
        <f t="shared" si="0"/>
        <v>22</v>
      </c>
      <c r="J12" s="18">
        <v>1</v>
      </c>
      <c r="K12" s="18">
        <v>10</v>
      </c>
      <c r="L12" s="18">
        <v>0</v>
      </c>
      <c r="M12" s="18">
        <v>0</v>
      </c>
      <c r="N12" s="18">
        <v>2</v>
      </c>
      <c r="O12" s="18">
        <f t="shared" si="1"/>
        <v>13</v>
      </c>
      <c r="P12" s="18">
        <v>1</v>
      </c>
      <c r="Q12" s="18">
        <v>1</v>
      </c>
      <c r="R12" s="18">
        <v>0</v>
      </c>
      <c r="S12" s="18">
        <v>0</v>
      </c>
      <c r="T12" s="18">
        <v>2</v>
      </c>
      <c r="U12" s="18">
        <f t="shared" si="2"/>
        <v>4</v>
      </c>
      <c r="V12" s="19">
        <f>11/O12*100</f>
        <v>84.615384615384613</v>
      </c>
      <c r="W12" s="19">
        <f t="shared" si="3"/>
        <v>50</v>
      </c>
      <c r="X12" s="2"/>
      <c r="Y12" s="2"/>
      <c r="Z12" s="2"/>
    </row>
    <row r="13" spans="1:26" x14ac:dyDescent="0.3">
      <c r="A13" s="15">
        <v>6</v>
      </c>
      <c r="B13" s="16" t="s">
        <v>28</v>
      </c>
      <c r="C13" s="17" t="s">
        <v>29</v>
      </c>
      <c r="D13" s="18">
        <v>0</v>
      </c>
      <c r="E13" s="18">
        <v>2</v>
      </c>
      <c r="F13" s="18">
        <v>8</v>
      </c>
      <c r="G13" s="18">
        <v>1</v>
      </c>
      <c r="H13" s="18">
        <v>5</v>
      </c>
      <c r="I13" s="18">
        <f t="shared" si="0"/>
        <v>16</v>
      </c>
      <c r="J13" s="18">
        <v>0</v>
      </c>
      <c r="K13" s="18">
        <v>7</v>
      </c>
      <c r="L13" s="18">
        <v>2</v>
      </c>
      <c r="M13" s="18">
        <v>0</v>
      </c>
      <c r="N13" s="18">
        <v>2</v>
      </c>
      <c r="O13" s="18">
        <f t="shared" si="1"/>
        <v>11</v>
      </c>
      <c r="P13" s="18">
        <v>0</v>
      </c>
      <c r="Q13" s="18">
        <v>2</v>
      </c>
      <c r="R13" s="18">
        <v>3</v>
      </c>
      <c r="S13" s="18">
        <v>0</v>
      </c>
      <c r="T13" s="18">
        <v>1</v>
      </c>
      <c r="U13" s="18">
        <f t="shared" si="2"/>
        <v>6</v>
      </c>
      <c r="V13" s="19">
        <f>7/O13*100</f>
        <v>63.636363636363633</v>
      </c>
      <c r="W13" s="19">
        <f t="shared" si="3"/>
        <v>33.333333333333329</v>
      </c>
      <c r="X13" s="2"/>
      <c r="Y13" s="2"/>
      <c r="Z13" s="2"/>
    </row>
    <row r="14" spans="1:26" x14ac:dyDescent="0.3">
      <c r="A14" s="15">
        <v>7</v>
      </c>
      <c r="B14" s="16" t="s">
        <v>30</v>
      </c>
      <c r="C14" s="17" t="s">
        <v>31</v>
      </c>
      <c r="D14" s="18">
        <v>0</v>
      </c>
      <c r="E14" s="18">
        <v>3</v>
      </c>
      <c r="F14" s="18">
        <v>4</v>
      </c>
      <c r="G14" s="18">
        <v>0</v>
      </c>
      <c r="H14" s="18">
        <v>3</v>
      </c>
      <c r="I14" s="18">
        <f t="shared" si="0"/>
        <v>10</v>
      </c>
      <c r="J14" s="18">
        <v>1</v>
      </c>
      <c r="K14" s="18">
        <v>5</v>
      </c>
      <c r="L14" s="18">
        <v>0</v>
      </c>
      <c r="M14" s="18">
        <v>0</v>
      </c>
      <c r="N14" s="18">
        <v>1</v>
      </c>
      <c r="O14" s="18">
        <f t="shared" si="1"/>
        <v>7</v>
      </c>
      <c r="P14" s="18">
        <v>0</v>
      </c>
      <c r="Q14" s="18">
        <v>2</v>
      </c>
      <c r="R14" s="18">
        <v>0</v>
      </c>
      <c r="S14" s="18">
        <v>0</v>
      </c>
      <c r="T14" s="18">
        <v>0</v>
      </c>
      <c r="U14" s="18">
        <f t="shared" si="2"/>
        <v>2</v>
      </c>
      <c r="V14" s="19">
        <f>6/O14*100</f>
        <v>85.714285714285708</v>
      </c>
      <c r="W14" s="19">
        <f t="shared" si="3"/>
        <v>100</v>
      </c>
      <c r="X14" s="2"/>
      <c r="Y14" s="2"/>
      <c r="Z14" s="2"/>
    </row>
    <row r="15" spans="1:26" x14ac:dyDescent="0.3">
      <c r="A15" s="15">
        <v>8</v>
      </c>
      <c r="B15" s="16" t="s">
        <v>32</v>
      </c>
      <c r="C15" s="17" t="s">
        <v>33</v>
      </c>
      <c r="D15" s="18">
        <v>0</v>
      </c>
      <c r="E15" s="18">
        <v>6</v>
      </c>
      <c r="F15" s="18">
        <v>7</v>
      </c>
      <c r="G15" s="18">
        <v>0</v>
      </c>
      <c r="H15" s="18">
        <v>0</v>
      </c>
      <c r="I15" s="18">
        <f t="shared" si="0"/>
        <v>13</v>
      </c>
      <c r="J15" s="18">
        <v>1</v>
      </c>
      <c r="K15" s="18">
        <v>6</v>
      </c>
      <c r="L15" s="18">
        <v>0</v>
      </c>
      <c r="M15" s="18">
        <v>0</v>
      </c>
      <c r="N15" s="18">
        <v>2</v>
      </c>
      <c r="O15" s="18">
        <f t="shared" si="1"/>
        <v>9</v>
      </c>
      <c r="P15" s="18">
        <v>0</v>
      </c>
      <c r="Q15" s="18">
        <v>2</v>
      </c>
      <c r="R15" s="18">
        <v>1</v>
      </c>
      <c r="S15" s="18">
        <v>0</v>
      </c>
      <c r="T15" s="18">
        <v>2</v>
      </c>
      <c r="U15" s="18">
        <f t="shared" si="2"/>
        <v>5</v>
      </c>
      <c r="V15" s="19">
        <f>7/O15*100</f>
        <v>77.777777777777786</v>
      </c>
      <c r="W15" s="19">
        <f t="shared" si="3"/>
        <v>40</v>
      </c>
      <c r="X15" s="2"/>
      <c r="Y15" s="2"/>
      <c r="Z15" s="2"/>
    </row>
    <row r="16" spans="1:26" x14ac:dyDescent="0.3">
      <c r="A16" s="20" t="s">
        <v>34</v>
      </c>
      <c r="B16" s="20"/>
      <c r="C16" s="20"/>
      <c r="D16" s="21">
        <f>SUM(D8:D15)</f>
        <v>1</v>
      </c>
      <c r="E16" s="21">
        <f t="shared" ref="E16:U16" si="4">SUM(E8:E15)</f>
        <v>55</v>
      </c>
      <c r="F16" s="21">
        <f t="shared" si="4"/>
        <v>75</v>
      </c>
      <c r="G16" s="21">
        <f t="shared" si="4"/>
        <v>2</v>
      </c>
      <c r="H16" s="21">
        <f t="shared" si="4"/>
        <v>39</v>
      </c>
      <c r="I16" s="21">
        <f t="shared" si="4"/>
        <v>172</v>
      </c>
      <c r="J16" s="21">
        <f t="shared" si="4"/>
        <v>22</v>
      </c>
      <c r="K16" s="21">
        <f t="shared" si="4"/>
        <v>67</v>
      </c>
      <c r="L16" s="21">
        <f t="shared" si="4"/>
        <v>7</v>
      </c>
      <c r="M16" s="21">
        <f t="shared" si="4"/>
        <v>1</v>
      </c>
      <c r="N16" s="21">
        <f t="shared" si="4"/>
        <v>14</v>
      </c>
      <c r="O16" s="21">
        <f t="shared" si="4"/>
        <v>111</v>
      </c>
      <c r="P16" s="21">
        <f t="shared" si="4"/>
        <v>5</v>
      </c>
      <c r="Q16" s="21">
        <f t="shared" si="4"/>
        <v>19</v>
      </c>
      <c r="R16" s="21">
        <f t="shared" si="4"/>
        <v>4</v>
      </c>
      <c r="S16" s="21">
        <f t="shared" si="4"/>
        <v>0</v>
      </c>
      <c r="T16" s="21">
        <f t="shared" si="4"/>
        <v>11</v>
      </c>
      <c r="U16" s="21">
        <f t="shared" si="4"/>
        <v>39</v>
      </c>
      <c r="V16" s="22">
        <f>89/O16*100</f>
        <v>80.180180180180187</v>
      </c>
      <c r="W16" s="22">
        <f>24/U16*100</f>
        <v>61.53846153846154</v>
      </c>
      <c r="X16" s="2"/>
      <c r="Y16" s="2"/>
      <c r="Z16" s="2"/>
    </row>
    <row r="17" spans="1:26" x14ac:dyDescent="0.3">
      <c r="A17" s="3" t="s">
        <v>35</v>
      </c>
      <c r="B17" s="3"/>
      <c r="C17" s="2"/>
      <c r="D17" s="2"/>
      <c r="E17" s="2"/>
      <c r="F17" s="2"/>
      <c r="G17" s="2"/>
      <c r="H17" s="2"/>
      <c r="I17" s="2"/>
      <c r="J17" s="2"/>
      <c r="K17" s="2"/>
      <c r="L17" s="2"/>
      <c r="M17" s="2"/>
      <c r="N17" s="2"/>
      <c r="O17" s="2"/>
      <c r="P17" s="2"/>
      <c r="Q17" s="2"/>
      <c r="R17" s="2"/>
      <c r="S17" s="2"/>
      <c r="T17" s="2"/>
      <c r="U17" s="2"/>
      <c r="V17" s="2"/>
      <c r="W17" s="2"/>
      <c r="X17" s="2"/>
      <c r="Y17" s="2"/>
      <c r="Z17" s="2"/>
    </row>
    <row r="18" spans="1:26" x14ac:dyDescent="0.3">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x14ac:dyDescent="0.3">
      <c r="A19" s="23" t="s">
        <v>36</v>
      </c>
      <c r="B19" s="23"/>
      <c r="C19" s="2"/>
      <c r="D19" s="2"/>
      <c r="E19" s="2"/>
      <c r="F19" s="2"/>
      <c r="G19" s="2"/>
      <c r="H19" s="2"/>
      <c r="I19" s="2"/>
      <c r="J19" s="2"/>
      <c r="K19" s="2"/>
      <c r="L19" s="2"/>
      <c r="M19" s="2"/>
      <c r="N19" s="2"/>
      <c r="O19" s="2"/>
      <c r="P19" s="2"/>
      <c r="Q19" s="2"/>
      <c r="R19" s="2"/>
      <c r="S19" s="2"/>
      <c r="T19" s="2"/>
      <c r="U19" s="2"/>
      <c r="V19" s="2"/>
      <c r="W19" s="2"/>
      <c r="X19" s="2"/>
      <c r="Y19" s="2"/>
      <c r="Z19" s="2"/>
    </row>
    <row r="20" spans="1:26" x14ac:dyDescent="0.3">
      <c r="A20" s="24" t="s">
        <v>37</v>
      </c>
      <c r="B20" s="24"/>
    </row>
    <row r="21" spans="1:26" x14ac:dyDescent="0.3">
      <c r="A21" s="25" t="s">
        <v>38</v>
      </c>
      <c r="B21" s="25"/>
    </row>
    <row r="22" spans="1:26" x14ac:dyDescent="0.3">
      <c r="A22" s="24" t="s">
        <v>39</v>
      </c>
      <c r="B22" s="24"/>
    </row>
    <row r="23" spans="1:26" x14ac:dyDescent="0.3">
      <c r="A23" s="24" t="s">
        <v>40</v>
      </c>
      <c r="B23" s="24"/>
    </row>
    <row r="24" spans="1:26" x14ac:dyDescent="0.3">
      <c r="A24" s="23" t="s">
        <v>41</v>
      </c>
      <c r="B24" s="23"/>
    </row>
  </sheetData>
  <mergeCells count="10">
    <mergeCell ref="A16:C16"/>
    <mergeCell ref="A1:W1"/>
    <mergeCell ref="A2:W2"/>
    <mergeCell ref="A3:W3"/>
    <mergeCell ref="A5:A6"/>
    <mergeCell ref="B5:B6"/>
    <mergeCell ref="C5:C6"/>
    <mergeCell ref="D5:I5"/>
    <mergeCell ref="J5:O5"/>
    <mergeCell ref="P5:U5"/>
  </mergeCells>
  <pageMargins left="0.7" right="0.7" top="0.75" bottom="0.75" header="0.3" footer="0.3"/>
  <pageSetup paperSize="5"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dcterms:created xsi:type="dcterms:W3CDTF">2024-04-22T01:38:58Z</dcterms:created>
  <dcterms:modified xsi:type="dcterms:W3CDTF">2024-04-22T01:41:55Z</dcterms:modified>
</cp:coreProperties>
</file>