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arsipan dan Perpustakaan\DSS ARPUSDA_UPLOAD\"/>
    </mc:Choice>
  </mc:AlternateContent>
  <xr:revisionPtr revIDLastSave="0" documentId="8_{3FBB8420-5CB1-4B32-86F6-EB6EB1A533DC}" xr6:coauthVersionLast="47" xr6:coauthVersionMax="47" xr10:uidLastSave="{00000000-0000-0000-0000-000000000000}"/>
  <bookViews>
    <workbookView xWindow="-108" yWindow="-108" windowWidth="23256" windowHeight="12456" xr2:uid="{16CE81C0-5C71-486E-8318-843FC02947AF}"/>
  </bookViews>
  <sheets>
    <sheet name="f" sheetId="1" r:id="rId1"/>
  </sheets>
  <definedNames>
    <definedName name="_xlnm.Print_Area" localSheetId="0">f!$A$1:$Q$29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F16" i="1"/>
  <c r="E16" i="1"/>
  <c r="D16" i="1"/>
  <c r="C16" i="1"/>
  <c r="P13" i="1"/>
  <c r="O13" i="1"/>
  <c r="P12" i="1"/>
  <c r="O12" i="1"/>
  <c r="P10" i="1"/>
  <c r="P16" i="1" s="1"/>
  <c r="O10" i="1"/>
  <c r="O16" i="1" s="1"/>
</calcChain>
</file>

<file path=xl/sharedStrings.xml><?xml version="1.0" encoding="utf-8"?>
<sst xmlns="http://schemas.openxmlformats.org/spreadsheetml/2006/main" count="108" uniqueCount="52">
  <si>
    <t>PEMERINTAH KABUPATEN SUMBAWA BARAT</t>
  </si>
  <si>
    <t>DINAS KEARSIPAN DAN PERPUSTAKAAN</t>
  </si>
  <si>
    <t>Jln. Bung Hatta Komplek KTC No.   Telp/Fax. (0372) 8382050 T A L I W A N G</t>
  </si>
  <si>
    <r>
      <rPr>
        <u/>
        <sz val="11"/>
        <color rgb="FF0462C1"/>
        <rFont val="Calibri"/>
        <family val="2"/>
        <scheme val="minor"/>
      </rPr>
      <t>www. Arpus.sumbawabaratkab.go.id, / Email : Arpusdaksb2004@yahoo.com    (Kode Pos: 84355)</t>
    </r>
  </si>
  <si>
    <t>JUMLAH BUKU Menurut Jenis Buku DARI TAHUN 2019 SAMPAI TAHUN 2024</t>
  </si>
  <si>
    <t>NO</t>
  </si>
  <si>
    <t>JENIS BUKU</t>
  </si>
  <si>
    <t>TAHUN</t>
  </si>
  <si>
    <t>JUMLAH</t>
  </si>
  <si>
    <t>JUDUL</t>
  </si>
  <si>
    <t>EKSEMPLAR</t>
  </si>
  <si>
    <t>FIKSI</t>
  </si>
  <si>
    <t>451</t>
  </si>
  <si>
    <t>216</t>
  </si>
  <si>
    <t>-</t>
  </si>
  <si>
    <t>1.988</t>
  </si>
  <si>
    <t>68</t>
  </si>
  <si>
    <t>160</t>
  </si>
  <si>
    <t>1.646</t>
  </si>
  <si>
    <t>3.469</t>
  </si>
  <si>
    <t>NON FIKSI</t>
  </si>
  <si>
    <t>3.025</t>
  </si>
  <si>
    <t>1.006</t>
  </si>
  <si>
    <t>1917</t>
  </si>
  <si>
    <t>816</t>
  </si>
  <si>
    <t>1.360</t>
  </si>
  <si>
    <t>80</t>
  </si>
  <si>
    <t>433</t>
  </si>
  <si>
    <t>804</t>
  </si>
  <si>
    <t>167</t>
  </si>
  <si>
    <t>2</t>
  </si>
  <si>
    <t>4</t>
  </si>
  <si>
    <t>BUKU ANAK</t>
  </si>
  <si>
    <t>1.212</t>
  </si>
  <si>
    <t>2.230</t>
  </si>
  <si>
    <t>84</t>
  </si>
  <si>
    <t>252</t>
  </si>
  <si>
    <t>1.555</t>
  </si>
  <si>
    <t>3.080</t>
  </si>
  <si>
    <t>REFERENSI</t>
  </si>
  <si>
    <t>2.359</t>
  </si>
  <si>
    <t>PERPUSTAKAAN SUMBAWA BARAT</t>
  </si>
  <si>
    <t>I - SUMBAWA BARAT</t>
  </si>
  <si>
    <t>1.035</t>
  </si>
  <si>
    <t>67.700</t>
  </si>
  <si>
    <t>Lainnya</t>
  </si>
  <si>
    <t/>
  </si>
  <si>
    <t xml:space="preserve">                            Taliwang, 26 November 2024</t>
  </si>
  <si>
    <t xml:space="preserve">                           Kepala Dinas Kearsipan dan Perpustakaan</t>
  </si>
  <si>
    <t xml:space="preserve">                            Kabupaten Sumbawa Barat</t>
  </si>
  <si>
    <t xml:space="preserve">                        Drs. Ibrahim</t>
  </si>
  <si>
    <t>NIP 19661231 199303 1 173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</si>
</sst>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#,##0.0"/>
    <numFmt numFmtId="167" formatCode="0.00;[Red]0.00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462C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/>
    </xf>
    <xf numFmtId="0" fontId="4" fillId="0" borderId="0" xfId="1" applyFont="1" applyAlignment="1">
      <alignment horizontal="center" vertical="top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2" fillId="0" borderId="6" xfId="1" applyFont="1" applyBorder="1" applyAlignment="1">
      <alignment horizontal="center" vertical="top" wrapText="1"/>
    </xf>
    <xf numFmtId="0" fontId="2" fillId="0" borderId="7" xfId="1" applyFont="1" applyBorder="1" applyAlignment="1">
      <alignment horizontal="left" vertical="top" wrapText="1" indent="4"/>
    </xf>
    <xf numFmtId="0" fontId="2" fillId="0" borderId="8" xfId="1" applyFont="1" applyBorder="1" applyAlignment="1">
      <alignment horizontal="left" vertical="top" wrapText="1" indent="4"/>
    </xf>
    <xf numFmtId="0" fontId="2" fillId="0" borderId="9" xfId="1" applyFont="1" applyBorder="1" applyAlignment="1">
      <alignment horizontal="center" vertical="center" wrapText="1"/>
    </xf>
    <xf numFmtId="1" fontId="6" fillId="0" borderId="3" xfId="1" applyNumberFormat="1" applyFont="1" applyBorder="1" applyAlignment="1">
      <alignment horizontal="center" vertical="top" shrinkToFit="1"/>
    </xf>
    <xf numFmtId="1" fontId="6" fillId="0" borderId="5" xfId="1" applyNumberFormat="1" applyFont="1" applyBorder="1" applyAlignment="1">
      <alignment horizontal="center" vertical="top" shrinkToFit="1"/>
    </xf>
    <xf numFmtId="0" fontId="2" fillId="0" borderId="10" xfId="1" applyFont="1" applyBorder="1" applyAlignment="1">
      <alignment horizontal="left" vertical="top" wrapText="1" indent="4"/>
    </xf>
    <xf numFmtId="0" fontId="2" fillId="0" borderId="11" xfId="1" applyFont="1" applyBorder="1" applyAlignment="1">
      <alignment horizontal="left" vertical="top" wrapText="1" indent="4"/>
    </xf>
    <xf numFmtId="164" fontId="3" fillId="0" borderId="0" xfId="1" applyNumberFormat="1" applyFont="1" applyAlignment="1">
      <alignment horizontal="left" vertical="top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right" vertical="top" wrapText="1" indent="1"/>
    </xf>
    <xf numFmtId="0" fontId="2" fillId="0" borderId="13" xfId="1" applyFont="1" applyBorder="1" applyAlignment="1">
      <alignment horizontal="right" vertical="top" wrapText="1"/>
    </xf>
    <xf numFmtId="0" fontId="2" fillId="0" borderId="13" xfId="1" applyFont="1" applyBorder="1" applyAlignment="1">
      <alignment horizontal="left" vertical="top" wrapText="1" indent="1"/>
    </xf>
    <xf numFmtId="0" fontId="2" fillId="0" borderId="13" xfId="1" applyFont="1" applyBorder="1" applyAlignment="1">
      <alignment horizontal="left" vertical="top" wrapText="1" indent="2"/>
    </xf>
    <xf numFmtId="0" fontId="2" fillId="0" borderId="13" xfId="1" applyFont="1" applyBorder="1" applyAlignment="1">
      <alignment horizontal="left" vertical="top" wrapText="1" indent="3"/>
    </xf>
    <xf numFmtId="3" fontId="3" fillId="0" borderId="0" xfId="1" applyNumberFormat="1" applyFont="1" applyAlignment="1">
      <alignment horizontal="left" vertical="top"/>
    </xf>
    <xf numFmtId="1" fontId="3" fillId="0" borderId="13" xfId="1" applyNumberFormat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left" vertical="center" wrapText="1"/>
    </xf>
    <xf numFmtId="3" fontId="3" fillId="0" borderId="13" xfId="1" quotePrefix="1" applyNumberFormat="1" applyFont="1" applyBorder="1" applyAlignment="1">
      <alignment horizontal="center" vertical="center" shrinkToFit="1"/>
    </xf>
    <xf numFmtId="165" fontId="3" fillId="0" borderId="13" xfId="1" quotePrefix="1" applyNumberFormat="1" applyFont="1" applyBorder="1" applyAlignment="1">
      <alignment horizontal="center" vertical="center" shrinkToFit="1"/>
    </xf>
    <xf numFmtId="1" fontId="3" fillId="0" borderId="13" xfId="1" quotePrefix="1" applyNumberFormat="1" applyFont="1" applyBorder="1" applyAlignment="1">
      <alignment horizontal="center" vertical="center" shrinkToFit="1"/>
    </xf>
    <xf numFmtId="0" fontId="3" fillId="0" borderId="13" xfId="1" quotePrefix="1" applyFont="1" applyBorder="1" applyAlignment="1">
      <alignment horizontal="center" vertical="center" wrapText="1"/>
    </xf>
    <xf numFmtId="164" fontId="3" fillId="0" borderId="13" xfId="1" quotePrefix="1" applyNumberFormat="1" applyFont="1" applyBorder="1" applyAlignment="1">
      <alignment horizontal="center" vertical="center" shrinkToFit="1"/>
    </xf>
    <xf numFmtId="4" fontId="3" fillId="0" borderId="13" xfId="1" quotePrefix="1" applyNumberFormat="1" applyFont="1" applyBorder="1" applyAlignment="1">
      <alignment horizontal="center" vertical="center" shrinkToFit="1"/>
    </xf>
    <xf numFmtId="166" fontId="3" fillId="0" borderId="13" xfId="1" quotePrefix="1" applyNumberFormat="1" applyFont="1" applyBorder="1" applyAlignment="1">
      <alignment horizontal="center" vertical="center" shrinkToFit="1"/>
    </xf>
    <xf numFmtId="2" fontId="3" fillId="0" borderId="13" xfId="1" quotePrefix="1" applyNumberFormat="1" applyFont="1" applyBorder="1" applyAlignment="1">
      <alignment horizontal="center" vertical="center" shrinkToFit="1"/>
    </xf>
    <xf numFmtId="3" fontId="3" fillId="0" borderId="13" xfId="1" applyNumberFormat="1" applyFont="1" applyBorder="1" applyAlignment="1">
      <alignment horizontal="center" vertical="center" wrapText="1"/>
    </xf>
    <xf numFmtId="3" fontId="3" fillId="0" borderId="13" xfId="1" quotePrefix="1" applyNumberFormat="1" applyFont="1" applyBorder="1" applyAlignment="1">
      <alignment horizontal="center" vertical="center" wrapText="1"/>
    </xf>
    <xf numFmtId="167" fontId="3" fillId="0" borderId="13" xfId="1" quotePrefix="1" applyNumberFormat="1" applyFont="1" applyBorder="1" applyAlignment="1">
      <alignment horizontal="center" vertical="center" shrinkToFit="1"/>
    </xf>
    <xf numFmtId="0" fontId="7" fillId="0" borderId="13" xfId="1" applyFont="1" applyBorder="1" applyAlignment="1">
      <alignment horizontal="left" vertical="center" wrapText="1"/>
    </xf>
    <xf numFmtId="1" fontId="3" fillId="0" borderId="13" xfId="1" quotePrefix="1" applyNumberFormat="1" applyFont="1" applyBorder="1" applyAlignment="1">
      <alignment horizontal="center" vertical="center" wrapText="1"/>
    </xf>
    <xf numFmtId="1" fontId="3" fillId="0" borderId="2" xfId="1" applyNumberFormat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left" vertical="center" wrapText="1"/>
    </xf>
    <xf numFmtId="1" fontId="3" fillId="0" borderId="14" xfId="1" applyNumberFormat="1" applyFont="1" applyBorder="1" applyAlignment="1">
      <alignment horizontal="center" vertical="center" shrinkToFit="1"/>
    </xf>
    <xf numFmtId="0" fontId="4" fillId="0" borderId="14" xfId="1" applyFont="1" applyBorder="1" applyAlignment="1">
      <alignment horizontal="left" vertical="center" wrapText="1"/>
    </xf>
    <xf numFmtId="0" fontId="3" fillId="0" borderId="5" xfId="1" quotePrefix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2" xfId="1" quotePrefix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3" fontId="3" fillId="0" borderId="13" xfId="1" applyNumberFormat="1" applyFont="1" applyBorder="1" applyAlignment="1">
      <alignment horizontal="center" vertical="center" shrinkToFit="1"/>
    </xf>
    <xf numFmtId="3" fontId="3" fillId="0" borderId="3" xfId="1" applyNumberFormat="1" applyFont="1" applyBorder="1" applyAlignment="1">
      <alignment horizontal="center" vertical="center" shrinkToFit="1"/>
    </xf>
    <xf numFmtId="1" fontId="3" fillId="0" borderId="14" xfId="1" quotePrefix="1" applyNumberFormat="1" applyFont="1" applyBorder="1" applyAlignment="1">
      <alignment horizontal="center" vertical="center"/>
    </xf>
    <xf numFmtId="1" fontId="3" fillId="0" borderId="0" xfId="1" applyNumberFormat="1" applyFont="1" applyAlignment="1">
      <alignment horizontal="left" vertical="top"/>
    </xf>
    <xf numFmtId="4" fontId="3" fillId="0" borderId="0" xfId="1" applyNumberFormat="1" applyFont="1" applyAlignment="1">
      <alignment horizontal="left" vertical="top"/>
    </xf>
    <xf numFmtId="164" fontId="3" fillId="0" borderId="0" xfId="1" quotePrefix="1" applyNumberFormat="1" applyFont="1" applyAlignment="1">
      <alignment horizontal="right" vertical="top" shrinkToFit="1"/>
    </xf>
    <xf numFmtId="1" fontId="3" fillId="0" borderId="0" xfId="1" applyNumberFormat="1" applyFont="1" applyAlignment="1">
      <alignment horizontal="right" vertical="top" shrinkToFit="1"/>
    </xf>
    <xf numFmtId="4" fontId="3" fillId="0" borderId="0" xfId="1" applyNumberFormat="1" applyFont="1" applyAlignment="1">
      <alignment horizontal="center" vertical="top"/>
    </xf>
    <xf numFmtId="0" fontId="3" fillId="0" borderId="0" xfId="1" applyFont="1" applyAlignment="1">
      <alignment horizontal="center" vertical="top"/>
    </xf>
    <xf numFmtId="3" fontId="3" fillId="0" borderId="0" xfId="1" applyNumberFormat="1" applyFont="1" applyAlignment="1">
      <alignment horizontal="center" vertical="top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center" vertical="top"/>
    </xf>
  </cellXfs>
  <cellStyles count="2">
    <cellStyle name="Normal" xfId="0" builtinId="0"/>
    <cellStyle name="Normal 2" xfId="1" xr:uid="{DD38AFA9-C61A-44A2-A110-3DF66618AA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309118</xdr:colOff>
      <xdr:row>0</xdr:row>
      <xdr:rowOff>38674</xdr:rowOff>
    </xdr:from>
    <xdr:ext cx="590588" cy="626224"/>
    <xdr:pic>
      <xdr:nvPicPr>
        <xdr:cNvPr id="2" name="image1.jpeg">
          <a:extLst>
            <a:ext uri="{FF2B5EF4-FFF2-40B4-BE49-F238E27FC236}">
              <a16:creationId xmlns:a16="http://schemas.microsoft.com/office/drawing/2014/main" id="{EECD1E56-C729-4C2D-9281-4490CCB83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3678" y="38674"/>
          <a:ext cx="590588" cy="626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30103-CA47-42FB-B4D4-CC9141212424}">
  <dimension ref="A1:S29"/>
  <sheetViews>
    <sheetView tabSelected="1" workbookViewId="0">
      <selection activeCell="I12" sqref="I12"/>
    </sheetView>
  </sheetViews>
  <sheetFormatPr defaultColWidth="9.33203125" defaultRowHeight="14.4" x14ac:dyDescent="0.3"/>
  <cols>
    <col min="1" max="1" width="6.6640625" style="2" customWidth="1"/>
    <col min="2" max="2" width="25.33203125" style="2" customWidth="1"/>
    <col min="3" max="3" width="9.33203125" style="2" customWidth="1"/>
    <col min="4" max="4" width="13" style="2" customWidth="1"/>
    <col min="5" max="5" width="9.44140625" style="2" customWidth="1"/>
    <col min="6" max="6" width="14.109375" style="2" customWidth="1"/>
    <col min="7" max="7" width="10.6640625" style="2" customWidth="1"/>
    <col min="8" max="8" width="13.109375" style="2" customWidth="1"/>
    <col min="9" max="9" width="14.6640625" style="2" customWidth="1"/>
    <col min="10" max="10" width="13.6640625" style="2" customWidth="1"/>
    <col min="11" max="11" width="12.33203125" style="2" customWidth="1"/>
    <col min="12" max="14" width="17.109375" style="2" customWidth="1"/>
    <col min="15" max="15" width="10.109375" style="2" customWidth="1"/>
    <col min="16" max="16" width="13.6640625" style="2" customWidth="1"/>
    <col min="17" max="17" width="9.33203125" style="2"/>
    <col min="18" max="18" width="10.6640625" style="2" bestFit="1" customWidth="1"/>
    <col min="19" max="26" width="9.33203125" style="2"/>
    <col min="27" max="27" width="9.77734375" style="2" bestFit="1" customWidth="1"/>
    <col min="28" max="16384" width="9.33203125" style="2"/>
  </cols>
  <sheetData>
    <row r="1" spans="1:19" ht="17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9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9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9" ht="1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9" ht="47.1" customHeight="1" x14ac:dyDescent="0.3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9" ht="15.9" customHeight="1" x14ac:dyDescent="0.3">
      <c r="A6" s="5" t="s">
        <v>5</v>
      </c>
      <c r="B6" s="5" t="s">
        <v>6</v>
      </c>
      <c r="C6" s="6" t="s">
        <v>7</v>
      </c>
      <c r="D6" s="7"/>
      <c r="E6" s="7"/>
      <c r="F6" s="7"/>
      <c r="G6" s="7"/>
      <c r="H6" s="7"/>
      <c r="I6" s="7"/>
      <c r="J6" s="7"/>
      <c r="K6" s="7"/>
      <c r="L6" s="8"/>
      <c r="M6" s="9"/>
      <c r="N6" s="9"/>
      <c r="O6" s="10" t="s">
        <v>8</v>
      </c>
      <c r="P6" s="11"/>
    </row>
    <row r="7" spans="1:19" ht="15.9" customHeight="1" x14ac:dyDescent="0.3">
      <c r="A7" s="12"/>
      <c r="B7" s="12"/>
      <c r="C7" s="13">
        <v>2019</v>
      </c>
      <c r="D7" s="14"/>
      <c r="E7" s="13">
        <v>2020</v>
      </c>
      <c r="F7" s="14"/>
      <c r="G7" s="13">
        <v>2021</v>
      </c>
      <c r="H7" s="14"/>
      <c r="I7" s="13">
        <v>2022</v>
      </c>
      <c r="J7" s="14"/>
      <c r="K7" s="13">
        <v>2023</v>
      </c>
      <c r="L7" s="14"/>
      <c r="M7" s="13">
        <v>2024</v>
      </c>
      <c r="N7" s="14"/>
      <c r="O7" s="15"/>
      <c r="P7" s="16"/>
      <c r="S7" s="17"/>
    </row>
    <row r="8" spans="1:19" ht="15.9" customHeight="1" x14ac:dyDescent="0.3">
      <c r="A8" s="18"/>
      <c r="B8" s="18"/>
      <c r="C8" s="19" t="s">
        <v>9</v>
      </c>
      <c r="D8" s="20" t="s">
        <v>10</v>
      </c>
      <c r="E8" s="19" t="s">
        <v>9</v>
      </c>
      <c r="F8" s="20" t="s">
        <v>10</v>
      </c>
      <c r="G8" s="21" t="s">
        <v>9</v>
      </c>
      <c r="H8" s="20" t="s">
        <v>10</v>
      </c>
      <c r="I8" s="22" t="s">
        <v>9</v>
      </c>
      <c r="J8" s="20" t="s">
        <v>10</v>
      </c>
      <c r="K8" s="23" t="s">
        <v>9</v>
      </c>
      <c r="L8" s="20" t="s">
        <v>10</v>
      </c>
      <c r="M8" s="23" t="s">
        <v>9</v>
      </c>
      <c r="N8" s="20" t="s">
        <v>10</v>
      </c>
      <c r="O8" s="21" t="s">
        <v>9</v>
      </c>
      <c r="P8" s="20" t="s">
        <v>10</v>
      </c>
      <c r="S8" s="24"/>
    </row>
    <row r="9" spans="1:19" ht="20.25" customHeight="1" x14ac:dyDescent="0.3">
      <c r="A9" s="25">
        <v>1</v>
      </c>
      <c r="B9" s="26" t="s">
        <v>11</v>
      </c>
      <c r="C9" s="27">
        <v>199</v>
      </c>
      <c r="D9" s="28" t="s">
        <v>12</v>
      </c>
      <c r="E9" s="29" t="s">
        <v>13</v>
      </c>
      <c r="F9" s="25">
        <v>444</v>
      </c>
      <c r="G9" s="30" t="s">
        <v>14</v>
      </c>
      <c r="H9" s="30" t="s">
        <v>14</v>
      </c>
      <c r="I9" s="25">
        <v>183</v>
      </c>
      <c r="J9" s="25">
        <v>426</v>
      </c>
      <c r="K9" s="25">
        <v>980</v>
      </c>
      <c r="L9" s="31" t="s">
        <v>15</v>
      </c>
      <c r="M9" s="31" t="s">
        <v>16</v>
      </c>
      <c r="N9" s="31" t="s">
        <v>17</v>
      </c>
      <c r="O9" s="32" t="s">
        <v>18</v>
      </c>
      <c r="P9" s="27" t="s">
        <v>19</v>
      </c>
      <c r="R9" s="17"/>
    </row>
    <row r="10" spans="1:19" ht="22.5" customHeight="1" x14ac:dyDescent="0.3">
      <c r="A10" s="25">
        <v>2</v>
      </c>
      <c r="B10" s="26" t="s">
        <v>20</v>
      </c>
      <c r="C10" s="27">
        <v>1573</v>
      </c>
      <c r="D10" s="27" t="s">
        <v>21</v>
      </c>
      <c r="E10" s="27" t="s">
        <v>22</v>
      </c>
      <c r="F10" s="27" t="s">
        <v>23</v>
      </c>
      <c r="G10" s="33" t="s">
        <v>24</v>
      </c>
      <c r="H10" s="34" t="s">
        <v>25</v>
      </c>
      <c r="I10" s="28" t="s">
        <v>26</v>
      </c>
      <c r="J10" s="31" t="s">
        <v>27</v>
      </c>
      <c r="K10" s="31" t="s">
        <v>28</v>
      </c>
      <c r="L10" s="31" t="s">
        <v>29</v>
      </c>
      <c r="M10" s="31" t="s">
        <v>30</v>
      </c>
      <c r="N10" s="31" t="s">
        <v>31</v>
      </c>
      <c r="O10" s="35">
        <f>SUM(C10+E10+G10+I10+K10+M10)</f>
        <v>3276.0060000000003</v>
      </c>
      <c r="P10" s="35">
        <f>SUM(D10+F10+H10+J10+L10)</f>
        <v>2521.3850000000002</v>
      </c>
    </row>
    <row r="11" spans="1:19" ht="21.75" customHeight="1" x14ac:dyDescent="0.3">
      <c r="A11" s="25">
        <v>3</v>
      </c>
      <c r="B11" s="26" t="s">
        <v>32</v>
      </c>
      <c r="C11" s="30" t="s">
        <v>14</v>
      </c>
      <c r="D11" s="30" t="s">
        <v>14</v>
      </c>
      <c r="E11" s="25">
        <v>262</v>
      </c>
      <c r="F11" s="25">
        <v>601</v>
      </c>
      <c r="G11" s="30" t="s">
        <v>14</v>
      </c>
      <c r="H11" s="30" t="s">
        <v>14</v>
      </c>
      <c r="I11" s="30" t="s">
        <v>14</v>
      </c>
      <c r="J11" s="30" t="s">
        <v>14</v>
      </c>
      <c r="K11" s="31" t="s">
        <v>33</v>
      </c>
      <c r="L11" s="32" t="s">
        <v>34</v>
      </c>
      <c r="M11" s="32" t="s">
        <v>35</v>
      </c>
      <c r="N11" s="32" t="s">
        <v>36</v>
      </c>
      <c r="O11" s="36" t="s">
        <v>37</v>
      </c>
      <c r="P11" s="36" t="s">
        <v>38</v>
      </c>
      <c r="Q11" s="17"/>
    </row>
    <row r="12" spans="1:19" ht="21" customHeight="1" x14ac:dyDescent="0.3">
      <c r="A12" s="25">
        <v>4</v>
      </c>
      <c r="B12" s="26" t="s">
        <v>39</v>
      </c>
      <c r="C12" s="25">
        <v>190</v>
      </c>
      <c r="D12" s="25">
        <v>350</v>
      </c>
      <c r="E12" s="25">
        <v>68</v>
      </c>
      <c r="F12" s="25">
        <v>146</v>
      </c>
      <c r="G12" s="30" t="s">
        <v>14</v>
      </c>
      <c r="H12" s="30" t="s">
        <v>14</v>
      </c>
      <c r="I12" s="25">
        <v>103</v>
      </c>
      <c r="J12" s="25">
        <v>195</v>
      </c>
      <c r="K12" s="25">
        <v>881</v>
      </c>
      <c r="L12" s="37" t="s">
        <v>40</v>
      </c>
      <c r="M12" s="37" t="s">
        <v>14</v>
      </c>
      <c r="N12" s="37" t="s">
        <v>14</v>
      </c>
      <c r="O12" s="35">
        <f>SUM(C12+E12+I12+K12)</f>
        <v>1242</v>
      </c>
      <c r="P12" s="35">
        <f>SUM(D12+F12+J12+L12)</f>
        <v>693.35900000000004</v>
      </c>
    </row>
    <row r="13" spans="1:19" ht="20.25" customHeight="1" x14ac:dyDescent="0.3">
      <c r="A13" s="25">
        <v>5</v>
      </c>
      <c r="B13" s="38" t="s">
        <v>41</v>
      </c>
      <c r="C13" s="30" t="s">
        <v>14</v>
      </c>
      <c r="D13" s="30" t="s">
        <v>14</v>
      </c>
      <c r="E13" s="30" t="s">
        <v>14</v>
      </c>
      <c r="F13" s="30" t="s">
        <v>14</v>
      </c>
      <c r="G13" s="30" t="s">
        <v>14</v>
      </c>
      <c r="H13" s="30" t="s">
        <v>14</v>
      </c>
      <c r="I13" s="30" t="s">
        <v>14</v>
      </c>
      <c r="J13" s="30" t="s">
        <v>14</v>
      </c>
      <c r="K13" s="25">
        <v>225</v>
      </c>
      <c r="L13" s="25">
        <v>555</v>
      </c>
      <c r="M13" s="29">
        <v>254</v>
      </c>
      <c r="N13" s="29">
        <v>7005</v>
      </c>
      <c r="O13" s="39">
        <f>SUM(K13+M13)</f>
        <v>479</v>
      </c>
      <c r="P13" s="36">
        <f>SUM(L13+N13)</f>
        <v>7560</v>
      </c>
    </row>
    <row r="14" spans="1:19" ht="30.75" customHeight="1" x14ac:dyDescent="0.3">
      <c r="A14" s="40">
        <v>6</v>
      </c>
      <c r="B14" s="41" t="s">
        <v>42</v>
      </c>
      <c r="C14" s="30" t="s">
        <v>14</v>
      </c>
      <c r="D14" s="30" t="s">
        <v>14</v>
      </c>
      <c r="E14" s="30" t="s">
        <v>14</v>
      </c>
      <c r="F14" s="30" t="s">
        <v>14</v>
      </c>
      <c r="G14" s="30" t="s">
        <v>14</v>
      </c>
      <c r="H14" s="30" t="s">
        <v>14</v>
      </c>
      <c r="I14" s="30" t="s">
        <v>14</v>
      </c>
      <c r="J14" s="30" t="s">
        <v>14</v>
      </c>
      <c r="K14" s="31" t="s">
        <v>43</v>
      </c>
      <c r="L14" s="31" t="s">
        <v>44</v>
      </c>
      <c r="M14" s="31" t="s">
        <v>14</v>
      </c>
      <c r="N14" s="31" t="s">
        <v>14</v>
      </c>
      <c r="O14" s="30" t="s">
        <v>43</v>
      </c>
      <c r="P14" s="30" t="s">
        <v>44</v>
      </c>
    </row>
    <row r="15" spans="1:19" ht="21.75" customHeight="1" x14ac:dyDescent="0.3">
      <c r="A15" s="42">
        <v>7</v>
      </c>
      <c r="B15" s="43" t="s">
        <v>45</v>
      </c>
      <c r="C15" s="44" t="s">
        <v>14</v>
      </c>
      <c r="D15" s="30" t="s">
        <v>14</v>
      </c>
      <c r="E15" s="30" t="s">
        <v>14</v>
      </c>
      <c r="F15" s="45">
        <v>1</v>
      </c>
      <c r="G15" s="30" t="s">
        <v>14</v>
      </c>
      <c r="H15" s="30" t="s">
        <v>14</v>
      </c>
      <c r="I15" s="30" t="s">
        <v>14</v>
      </c>
      <c r="J15" s="30" t="s">
        <v>14</v>
      </c>
      <c r="K15" s="31" t="s">
        <v>46</v>
      </c>
      <c r="L15" s="31" t="s">
        <v>14</v>
      </c>
      <c r="M15" s="31" t="s">
        <v>14</v>
      </c>
      <c r="N15" s="31" t="s">
        <v>14</v>
      </c>
      <c r="O15" s="30" t="s">
        <v>14</v>
      </c>
      <c r="P15" s="46">
        <v>1</v>
      </c>
    </row>
    <row r="16" spans="1:19" ht="21" customHeight="1" x14ac:dyDescent="0.3">
      <c r="A16" s="47" t="s">
        <v>8</v>
      </c>
      <c r="B16" s="48"/>
      <c r="C16" s="49">
        <f>SUM(C9+C10+C12)</f>
        <v>1962</v>
      </c>
      <c r="D16" s="49">
        <f>SUM(D9+D10+D12)</f>
        <v>804.02499999999998</v>
      </c>
      <c r="E16" s="49">
        <f>SUM(E9+E10+E11+E12)</f>
        <v>547.00599999999997</v>
      </c>
      <c r="F16" s="49">
        <f>SUM(F9+F10+F11+F12+F15)</f>
        <v>3109</v>
      </c>
      <c r="G16" s="49">
        <v>8167</v>
      </c>
      <c r="H16" s="34" t="s">
        <v>25</v>
      </c>
      <c r="I16" s="49">
        <f>SUM(I9+I10+I12)</f>
        <v>366</v>
      </c>
      <c r="J16" s="49">
        <f>SUM(J9+J10+J12)</f>
        <v>1054</v>
      </c>
      <c r="K16" s="49">
        <f>SUM(K9+K10+K11+K12+K13+K14)</f>
        <v>2892.2469999999998</v>
      </c>
      <c r="L16" s="49">
        <f>SUM(L9+L10+L11+L12+L13+L14)</f>
        <v>796.27700000000004</v>
      </c>
      <c r="M16" s="49">
        <f>SUM(M9+M11)</f>
        <v>152</v>
      </c>
      <c r="N16" s="49">
        <f>SUM(N9+N11)</f>
        <v>412</v>
      </c>
      <c r="O16" s="50">
        <f>SUM(O9+O10+O11+O12+O13+O14)</f>
        <v>5001.2420000000002</v>
      </c>
      <c r="P16" s="51">
        <f>SUM(P9:P14)</f>
        <v>10774.744000000001</v>
      </c>
    </row>
    <row r="17" spans="3:18" x14ac:dyDescent="0.3">
      <c r="F17" s="52"/>
      <c r="L17" s="52"/>
      <c r="M17" s="52"/>
      <c r="N17" s="52"/>
    </row>
    <row r="18" spans="3:18" x14ac:dyDescent="0.3">
      <c r="P18" s="24"/>
    </row>
    <row r="19" spans="3:18" x14ac:dyDescent="0.3">
      <c r="N19" s="17"/>
      <c r="O19" s="53"/>
      <c r="R19" s="53"/>
    </row>
    <row r="20" spans="3:18" x14ac:dyDescent="0.3">
      <c r="C20" s="54"/>
      <c r="D20" s="55"/>
      <c r="E20" s="55"/>
      <c r="F20" s="55"/>
      <c r="G20" s="52"/>
      <c r="H20" s="17"/>
    </row>
    <row r="21" spans="3:18" x14ac:dyDescent="0.3">
      <c r="N21" s="56" t="s">
        <v>47</v>
      </c>
      <c r="O21" s="53"/>
    </row>
    <row r="22" spans="3:18" x14ac:dyDescent="0.3">
      <c r="N22" s="57" t="s">
        <v>48</v>
      </c>
      <c r="O22" s="57"/>
      <c r="P22" s="58"/>
      <c r="Q22" s="57"/>
      <c r="R22" s="57"/>
    </row>
    <row r="23" spans="3:18" x14ac:dyDescent="0.3">
      <c r="N23" s="57" t="s">
        <v>49</v>
      </c>
      <c r="O23" s="58"/>
      <c r="P23" s="58"/>
      <c r="Q23" s="58"/>
      <c r="R23" s="57"/>
    </row>
    <row r="25" spans="3:18" x14ac:dyDescent="0.3">
      <c r="P25" s="53"/>
    </row>
    <row r="26" spans="3:18" x14ac:dyDescent="0.3">
      <c r="K26" s="59"/>
      <c r="L26" s="59"/>
    </row>
    <row r="28" spans="3:18" x14ac:dyDescent="0.3">
      <c r="N28" s="59" t="s">
        <v>50</v>
      </c>
      <c r="O28" s="59"/>
      <c r="P28" s="59"/>
      <c r="Q28" s="57"/>
    </row>
    <row r="29" spans="3:18" x14ac:dyDescent="0.3">
      <c r="N29" s="60" t="s">
        <v>51</v>
      </c>
      <c r="O29" s="60"/>
      <c r="P29" s="60"/>
      <c r="Q29" s="57"/>
    </row>
  </sheetData>
  <mergeCells count="19">
    <mergeCell ref="K26:L26"/>
    <mergeCell ref="N28:P28"/>
    <mergeCell ref="N29:P29"/>
    <mergeCell ref="E7:F7"/>
    <mergeCell ref="G7:H7"/>
    <mergeCell ref="I7:J7"/>
    <mergeCell ref="K7:L7"/>
    <mergeCell ref="M7:N7"/>
    <mergeCell ref="A16:B16"/>
    <mergeCell ref="A1:P1"/>
    <mergeCell ref="A2:P2"/>
    <mergeCell ref="A3:P3"/>
    <mergeCell ref="A4:P4"/>
    <mergeCell ref="A5:P5"/>
    <mergeCell ref="A6:A8"/>
    <mergeCell ref="B6:B8"/>
    <mergeCell ref="C6:L6"/>
    <mergeCell ref="O6:P7"/>
    <mergeCell ref="C7:D7"/>
  </mergeCells>
  <pageMargins left="0.7" right="0.7" top="0.75" bottom="0.75" header="0.3" footer="0.3"/>
  <pageSetup paperSize="5"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</vt:lpstr>
      <vt:lpstr>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2025-03-25T02:01:32Z</dcterms:created>
  <dcterms:modified xsi:type="dcterms:W3CDTF">2025-03-25T02:01:44Z</dcterms:modified>
</cp:coreProperties>
</file>