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4" sheetId="1" r:id="rId5"/>
  </sheets>
  <definedNames/>
  <calcPr/>
</workbook>
</file>

<file path=xl/sharedStrings.xml><?xml version="1.0" encoding="utf-8"?>
<sst xmlns="http://schemas.openxmlformats.org/spreadsheetml/2006/main" count="43" uniqueCount="43">
  <si>
    <t>Jumlah Produksi dan Nilai Produksi Perikanan Budidaya</t>
  </si>
  <si>
    <t>Menurut Kecamatan</t>
  </si>
  <si>
    <t>Per 31 Desember 2025</t>
  </si>
  <si>
    <t xml:space="preserve">No </t>
  </si>
  <si>
    <t>Kode Wilayah</t>
  </si>
  <si>
    <t>Kecamatan</t>
  </si>
  <si>
    <t>Keramba
Volume (Ton)</t>
  </si>
  <si>
    <t>Keramba
Nilai (Rp)</t>
  </si>
  <si>
    <t>Kolam Air Tenang
Volume (Ton)</t>
  </si>
  <si>
    <t>Kolam Air Tenang
Nilai (Rp)</t>
  </si>
  <si>
    <t>Rumput Laut
Volume (Ton)</t>
  </si>
  <si>
    <t>Rumput Laut
Nilai (Rp)</t>
  </si>
  <si>
    <t>Tambak Intensif
Volume (Ton)</t>
  </si>
  <si>
    <t>Tambak Intensif
Nilai (Rp)</t>
  </si>
  <si>
    <t>Tambak Sederhana
Volume (Ton)</t>
  </si>
  <si>
    <t>Tambak Sederhana
Nilai (Rp)</t>
  </si>
  <si>
    <t>Tambak Semi Intensif
Volume (Ton)</t>
  </si>
  <si>
    <t>Tambak Semi Intensif
Nilai (Rp)</t>
  </si>
  <si>
    <t>52.07.04</t>
  </si>
  <si>
    <t>Sekongkang</t>
  </si>
  <si>
    <t>52.07.01</t>
  </si>
  <si>
    <t>Jereweh</t>
  </si>
  <si>
    <t>52.07.08</t>
  </si>
  <si>
    <t>Maluk</t>
  </si>
  <si>
    <t>52.07.02</t>
  </si>
  <si>
    <t>Taliwang</t>
  </si>
  <si>
    <t>52.07.07</t>
  </si>
  <si>
    <t>Brang Ene</t>
  </si>
  <si>
    <t>52.07.05</t>
  </si>
  <si>
    <t>Brang Rea</t>
  </si>
  <si>
    <t>52.07.03</t>
  </si>
  <si>
    <t>Seteluk</t>
  </si>
  <si>
    <t>52.07.06</t>
  </si>
  <si>
    <t>Poto Tano</t>
  </si>
  <si>
    <t>Jumlah</t>
  </si>
  <si>
    <t>Sumber : Dinas Perikanan Kabupaten Sumbawa Barat</t>
  </si>
  <si>
    <t>Konsep : Perikanan</t>
  </si>
  <si>
    <t>Kode SDSN : K01655</t>
  </si>
  <si>
    <t>Definisi : Segala sesuatu yang bersangkutan dengan penangkapan, pemiaraan, dan pembudidayaan ikan.</t>
  </si>
  <si>
    <t>Klasifikasi : Berdasarkan kecamatan</t>
  </si>
  <si>
    <t>Ukuran : Jumlah</t>
  </si>
  <si>
    <t>Satuan : Ton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</si>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</sst>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_-;_-@"/>
    <numFmt numFmtId="165" formatCode="_-* #,##0.00_-;\-* #,##0.00_-;_-* &quot;-&quot;_-;_-@"/>
    <numFmt numFmtId="166" formatCode="_-* #,##0.00_-;\-* #,##0.00_-;_-* &quot;-&quot;??_-;_-@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165" xfId="0" applyAlignment="1" applyBorder="1" applyFont="1" applyNumberFormat="1">
      <alignment horizontal="right" vertical="center"/>
    </xf>
    <xf borderId="1" fillId="0" fontId="2" numFmtId="166" xfId="0" applyAlignment="1" applyBorder="1" applyFont="1" applyNumberFormat="1">
      <alignment vertical="bottom"/>
    </xf>
    <xf borderId="1" fillId="0" fontId="2" numFmtId="166" xfId="0" applyAlignment="1" applyBorder="1" applyFont="1" applyNumberFormat="1">
      <alignment horizontal="right" vertical="center"/>
    </xf>
    <xf borderId="1" fillId="0" fontId="2" numFmtId="164" xfId="0" applyAlignment="1" applyBorder="1" applyFont="1" applyNumberFormat="1">
      <alignment horizontal="right" vertical="center"/>
    </xf>
    <xf borderId="2" fillId="0" fontId="2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0" fillId="0" fontId="2" numFmtId="0" xfId="0" applyAlignment="1" applyFont="1">
      <alignment vertic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.13"/>
    <col customWidth="1" min="2" max="3" width="15.5"/>
    <col customWidth="1" min="4" max="15" width="17.88"/>
    <col customWidth="1" min="16" max="26" width="8.0"/>
  </cols>
  <sheetData>
    <row r="1" ht="11.25" customHeight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1.25" customHeight="1">
      <c r="A2" s="1" t="s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1.25" customHeight="1">
      <c r="A3" s="1" t="s">
        <v>2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1.25" customHeight="1">
      <c r="A4" s="2"/>
      <c r="B4" s="2"/>
      <c r="C4" s="3"/>
      <c r="D4" s="2"/>
      <c r="E4" s="2"/>
      <c r="F4" s="2"/>
      <c r="G4" s="4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7.75" customHeight="1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1.25" customHeight="1">
      <c r="A6" s="8">
        <v>1.0</v>
      </c>
      <c r="B6" s="6" t="s">
        <v>18</v>
      </c>
      <c r="C6" s="9" t="s">
        <v>19</v>
      </c>
      <c r="D6" s="10">
        <v>0.0</v>
      </c>
      <c r="E6" s="10">
        <f t="shared" ref="E6:E13" si="1">D6</f>
        <v>0</v>
      </c>
      <c r="F6" s="11">
        <f>7.55+16.5</f>
        <v>24.05</v>
      </c>
      <c r="G6" s="12">
        <f t="shared" ref="G6:G8" si="2">(F6*35000)*1000</f>
        <v>841750000</v>
      </c>
      <c r="H6" s="10">
        <v>0.0</v>
      </c>
      <c r="I6" s="10">
        <f t="shared" ref="I6:I12" si="3">H6</f>
        <v>0</v>
      </c>
      <c r="J6" s="10">
        <v>0.0</v>
      </c>
      <c r="K6" s="10">
        <v>0.0</v>
      </c>
      <c r="L6" s="10">
        <v>0.0</v>
      </c>
      <c r="M6" s="10">
        <f>L6</f>
        <v>0</v>
      </c>
      <c r="N6" s="10">
        <v>0.0</v>
      </c>
      <c r="O6" s="10">
        <v>0.0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1.25" customHeight="1">
      <c r="A7" s="8">
        <v>2.0</v>
      </c>
      <c r="B7" s="6" t="s">
        <v>20</v>
      </c>
      <c r="C7" s="9" t="s">
        <v>21</v>
      </c>
      <c r="D7" s="10">
        <v>0.0</v>
      </c>
      <c r="E7" s="10">
        <f t="shared" si="1"/>
        <v>0</v>
      </c>
      <c r="F7" s="11">
        <f>9.7+1.14</f>
        <v>10.84</v>
      </c>
      <c r="G7" s="12">
        <f t="shared" si="2"/>
        <v>379400000</v>
      </c>
      <c r="H7" s="10">
        <v>0.0</v>
      </c>
      <c r="I7" s="10">
        <f t="shared" si="3"/>
        <v>0</v>
      </c>
      <c r="J7" s="10">
        <v>0.0</v>
      </c>
      <c r="K7" s="10">
        <v>0.0</v>
      </c>
      <c r="L7" s="10">
        <f>2</f>
        <v>2</v>
      </c>
      <c r="M7" s="13">
        <f>(L7*60000)*1000</f>
        <v>120000000</v>
      </c>
      <c r="N7" s="10">
        <v>15.0</v>
      </c>
      <c r="O7" s="10">
        <f>(N7*80000)*1000</f>
        <v>1200000000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1.25" customHeight="1">
      <c r="A8" s="8">
        <v>3.0</v>
      </c>
      <c r="B8" s="6" t="s">
        <v>22</v>
      </c>
      <c r="C8" s="9" t="s">
        <v>23</v>
      </c>
      <c r="D8" s="10">
        <v>0.0</v>
      </c>
      <c r="E8" s="10">
        <f t="shared" si="1"/>
        <v>0</v>
      </c>
      <c r="F8" s="11">
        <f>4.2+3.12</f>
        <v>7.32</v>
      </c>
      <c r="G8" s="12">
        <f t="shared" si="2"/>
        <v>256200000</v>
      </c>
      <c r="H8" s="10">
        <v>0.0</v>
      </c>
      <c r="I8" s="10">
        <f t="shared" si="3"/>
        <v>0</v>
      </c>
      <c r="J8" s="10">
        <v>0.0</v>
      </c>
      <c r="K8" s="10">
        <v>0.0</v>
      </c>
      <c r="L8" s="10">
        <v>0.0</v>
      </c>
      <c r="M8" s="10">
        <f>L8</f>
        <v>0</v>
      </c>
      <c r="N8" s="10">
        <v>0.0</v>
      </c>
      <c r="O8" s="10">
        <v>0.0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1.25" customHeight="1">
      <c r="A9" s="8">
        <v>4.0</v>
      </c>
      <c r="B9" s="6" t="s">
        <v>24</v>
      </c>
      <c r="C9" s="9" t="s">
        <v>25</v>
      </c>
      <c r="D9" s="10">
        <v>0.0</v>
      </c>
      <c r="E9" s="10">
        <f t="shared" si="1"/>
        <v>0</v>
      </c>
      <c r="F9" s="11">
        <f>86+5.6+0.12+0.12</f>
        <v>91.84</v>
      </c>
      <c r="G9" s="12">
        <f>((86+5.6)*35000*1000)+((0.12+0.12)*50000*1000)</f>
        <v>3218000000</v>
      </c>
      <c r="H9" s="10">
        <v>0.0</v>
      </c>
      <c r="I9" s="10">
        <f t="shared" si="3"/>
        <v>0</v>
      </c>
      <c r="J9" s="10">
        <v>0.0</v>
      </c>
      <c r="K9" s="10">
        <v>0.0</v>
      </c>
      <c r="L9" s="10">
        <v>6.0</v>
      </c>
      <c r="M9" s="13">
        <f>(L9*60000)*1000</f>
        <v>360000000</v>
      </c>
      <c r="N9" s="10">
        <v>0.0</v>
      </c>
      <c r="O9" s="10">
        <v>0.0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1.25" customHeight="1">
      <c r="A10" s="8">
        <v>5.0</v>
      </c>
      <c r="B10" s="6" t="s">
        <v>26</v>
      </c>
      <c r="C10" s="9" t="s">
        <v>27</v>
      </c>
      <c r="D10" s="10">
        <v>0.0</v>
      </c>
      <c r="E10" s="10">
        <f t="shared" si="1"/>
        <v>0</v>
      </c>
      <c r="F10" s="11">
        <f>49+2.6</f>
        <v>51.6</v>
      </c>
      <c r="G10" s="12">
        <f t="shared" ref="G10:G13" si="4">(F10*35000)*1000</f>
        <v>1806000000</v>
      </c>
      <c r="H10" s="10">
        <v>0.0</v>
      </c>
      <c r="I10" s="10">
        <f t="shared" si="3"/>
        <v>0</v>
      </c>
      <c r="J10" s="10">
        <v>0.0</v>
      </c>
      <c r="K10" s="10">
        <v>0.0</v>
      </c>
      <c r="L10" s="10">
        <v>0.0</v>
      </c>
      <c r="M10" s="10">
        <v>0.0</v>
      </c>
      <c r="N10" s="10">
        <v>0.0</v>
      </c>
      <c r="O10" s="10">
        <v>0.0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1.25" customHeight="1">
      <c r="A11" s="8">
        <v>6.0</v>
      </c>
      <c r="B11" s="6" t="s">
        <v>28</v>
      </c>
      <c r="C11" s="9" t="s">
        <v>29</v>
      </c>
      <c r="D11" s="10">
        <v>0.0</v>
      </c>
      <c r="E11" s="10">
        <f t="shared" si="1"/>
        <v>0</v>
      </c>
      <c r="F11" s="11">
        <f>71+5.5</f>
        <v>76.5</v>
      </c>
      <c r="G11" s="12">
        <f t="shared" si="4"/>
        <v>2677500000</v>
      </c>
      <c r="H11" s="10">
        <v>0.0</v>
      </c>
      <c r="I11" s="10">
        <f t="shared" si="3"/>
        <v>0</v>
      </c>
      <c r="J11" s="10">
        <v>0.0</v>
      </c>
      <c r="K11" s="10">
        <v>0.0</v>
      </c>
      <c r="L11" s="10">
        <v>0.0</v>
      </c>
      <c r="M11" s="10">
        <v>0.0</v>
      </c>
      <c r="N11" s="10">
        <v>0.0</v>
      </c>
      <c r="O11" s="10">
        <v>0.0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1.25" customHeight="1">
      <c r="A12" s="8">
        <v>7.0</v>
      </c>
      <c r="B12" s="6" t="s">
        <v>30</v>
      </c>
      <c r="C12" s="9" t="s">
        <v>31</v>
      </c>
      <c r="D12" s="10">
        <v>0.0</v>
      </c>
      <c r="E12" s="10">
        <f t="shared" si="1"/>
        <v>0</v>
      </c>
      <c r="F12" s="11">
        <f>61.5+1.2</f>
        <v>62.7</v>
      </c>
      <c r="G12" s="12">
        <f t="shared" si="4"/>
        <v>2194500000</v>
      </c>
      <c r="H12" s="10">
        <v>0.0</v>
      </c>
      <c r="I12" s="10">
        <f t="shared" si="3"/>
        <v>0</v>
      </c>
      <c r="J12" s="10">
        <v>0.0</v>
      </c>
      <c r="K12" s="10">
        <v>0.0</v>
      </c>
      <c r="L12" s="10">
        <v>0.0</v>
      </c>
      <c r="M12" s="10">
        <v>0.0</v>
      </c>
      <c r="N12" s="10">
        <v>0.0</v>
      </c>
      <c r="O12" s="10">
        <v>0.0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1.25" customHeight="1">
      <c r="A13" s="8">
        <v>8.0</v>
      </c>
      <c r="B13" s="6" t="s">
        <v>32</v>
      </c>
      <c r="C13" s="9" t="s">
        <v>33</v>
      </c>
      <c r="D13" s="10">
        <v>0.0</v>
      </c>
      <c r="E13" s="10">
        <f t="shared" si="1"/>
        <v>0</v>
      </c>
      <c r="F13" s="11">
        <f>4.3+0.45</f>
        <v>4.75</v>
      </c>
      <c r="G13" s="12">
        <f t="shared" si="4"/>
        <v>166250000</v>
      </c>
      <c r="H13" s="10">
        <v>378.0</v>
      </c>
      <c r="I13" s="10">
        <f>((318*3500)*1000)+((60*1500)*1000)</f>
        <v>1203000000</v>
      </c>
      <c r="J13" s="10">
        <v>2573.759</v>
      </c>
      <c r="K13" s="13">
        <f>(J13*50000)*1000</f>
        <v>128687950000</v>
      </c>
      <c r="L13" s="10">
        <v>0.0</v>
      </c>
      <c r="M13" s="10">
        <v>0.0</v>
      </c>
      <c r="N13" s="10">
        <v>0.0</v>
      </c>
      <c r="O13" s="10">
        <v>0.0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1.25" customHeight="1">
      <c r="A14" s="14" t="s">
        <v>34</v>
      </c>
      <c r="B14" s="15"/>
      <c r="C14" s="16"/>
      <c r="D14" s="10">
        <f t="shared" ref="D14:O14" si="5">SUM(D6:D13)</f>
        <v>0</v>
      </c>
      <c r="E14" s="10">
        <f t="shared" si="5"/>
        <v>0</v>
      </c>
      <c r="F14" s="12">
        <f t="shared" si="5"/>
        <v>329.6</v>
      </c>
      <c r="G14" s="12">
        <f t="shared" si="5"/>
        <v>11539600000</v>
      </c>
      <c r="H14" s="10">
        <f t="shared" si="5"/>
        <v>378</v>
      </c>
      <c r="I14" s="10">
        <f t="shared" si="5"/>
        <v>1203000000</v>
      </c>
      <c r="J14" s="10">
        <f t="shared" si="5"/>
        <v>2573.759</v>
      </c>
      <c r="K14" s="10">
        <f t="shared" si="5"/>
        <v>128687950000</v>
      </c>
      <c r="L14" s="10">
        <f t="shared" si="5"/>
        <v>8</v>
      </c>
      <c r="M14" s="10">
        <f t="shared" si="5"/>
        <v>480000000</v>
      </c>
      <c r="N14" s="10">
        <f t="shared" si="5"/>
        <v>15</v>
      </c>
      <c r="O14" s="10">
        <f t="shared" si="5"/>
        <v>1200000000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1.25" customHeight="1">
      <c r="A15" s="17" t="s">
        <v>35</v>
      </c>
      <c r="B15" s="3"/>
      <c r="C15" s="2"/>
      <c r="D15" s="2"/>
      <c r="E15" s="2"/>
      <c r="F15" s="4"/>
      <c r="G15" s="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1.25" customHeight="1">
      <c r="A16" s="2"/>
      <c r="B16" s="3"/>
      <c r="C16" s="2"/>
      <c r="D16" s="2"/>
      <c r="E16" s="2"/>
      <c r="F16" s="4"/>
      <c r="G16" s="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1.25" customHeight="1">
      <c r="A17" s="18" t="s">
        <v>36</v>
      </c>
      <c r="B17" s="3"/>
      <c r="C17" s="2"/>
      <c r="D17" s="2"/>
      <c r="E17" s="2"/>
      <c r="F17" s="4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1.25" customHeight="1">
      <c r="A18" s="18" t="s">
        <v>37</v>
      </c>
      <c r="B18" s="3"/>
      <c r="C18" s="2"/>
      <c r="D18" s="2"/>
      <c r="E18" s="2"/>
      <c r="F18" s="4"/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1.25" customHeight="1">
      <c r="A19" s="18" t="s">
        <v>38</v>
      </c>
      <c r="B19" s="3"/>
      <c r="C19" s="2"/>
      <c r="D19" s="2"/>
      <c r="E19" s="2"/>
      <c r="F19" s="4"/>
      <c r="G19" s="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1.25" customHeight="1">
      <c r="A20" s="18" t="s">
        <v>39</v>
      </c>
      <c r="B20" s="3"/>
      <c r="C20" s="2"/>
      <c r="D20" s="2"/>
      <c r="E20" s="2"/>
      <c r="F20" s="4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1.25" customHeight="1">
      <c r="A21" s="18" t="s">
        <v>40</v>
      </c>
      <c r="B21" s="3"/>
      <c r="C21" s="2"/>
      <c r="D21" s="2"/>
      <c r="E21" s="2"/>
      <c r="F21" s="4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1.25" customHeight="1">
      <c r="A22" s="18" t="s">
        <v>41</v>
      </c>
      <c r="B22" s="3"/>
      <c r="C22" s="2"/>
      <c r="D22" s="2"/>
      <c r="E22" s="2"/>
      <c r="F22" s="4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1.25" customHeight="1">
      <c r="A23" s="18" t="s">
        <v>42</v>
      </c>
      <c r="B23" s="3"/>
      <c r="C23" s="2"/>
      <c r="D23" s="2"/>
      <c r="E23" s="2"/>
      <c r="F23" s="4"/>
      <c r="G23" s="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1.25" customHeight="1">
      <c r="A24" s="18"/>
      <c r="B24" s="3"/>
      <c r="C24" s="2"/>
      <c r="D24" s="2"/>
      <c r="E24" s="2"/>
      <c r="F24" s="4"/>
      <c r="G24" s="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1.25" customHeight="1">
      <c r="A25" s="2"/>
      <c r="B25" s="3"/>
      <c r="C25" s="2"/>
      <c r="D25" s="2"/>
      <c r="E25" s="2"/>
      <c r="F25" s="4"/>
      <c r="G25" s="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1.25" customHeight="1">
      <c r="A26" s="2"/>
      <c r="B26" s="3"/>
      <c r="C26" s="2"/>
      <c r="D26" s="2"/>
      <c r="E26" s="2"/>
      <c r="F26" s="4"/>
      <c r="G26" s="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1.25" customHeight="1">
      <c r="A27" s="2"/>
      <c r="B27" s="3"/>
      <c r="C27" s="2"/>
      <c r="D27" s="2"/>
      <c r="E27" s="2"/>
      <c r="F27" s="4"/>
      <c r="G27" s="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1.25" customHeight="1">
      <c r="A28" s="2"/>
      <c r="B28" s="3"/>
      <c r="C28" s="2"/>
      <c r="D28" s="2"/>
      <c r="E28" s="2"/>
      <c r="F28" s="4"/>
      <c r="G28" s="5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1.25" customHeight="1">
      <c r="A29" s="2"/>
      <c r="B29" s="3"/>
      <c r="C29" s="2"/>
      <c r="D29" s="2"/>
      <c r="E29" s="2"/>
      <c r="F29" s="4"/>
      <c r="G29" s="5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1.25" customHeight="1">
      <c r="A30" s="2"/>
      <c r="B30" s="3"/>
      <c r="C30" s="2"/>
      <c r="D30" s="2"/>
      <c r="E30" s="2"/>
      <c r="F30" s="4"/>
      <c r="G30" s="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1.25" customHeight="1">
      <c r="A31" s="2"/>
      <c r="B31" s="3"/>
      <c r="C31" s="2"/>
      <c r="D31" s="2"/>
      <c r="E31" s="2"/>
      <c r="F31" s="4"/>
      <c r="G31" s="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1.25" customHeight="1">
      <c r="A32" s="2"/>
      <c r="B32" s="3"/>
      <c r="C32" s="2"/>
      <c r="D32" s="2"/>
      <c r="E32" s="2"/>
      <c r="F32" s="4"/>
      <c r="G32" s="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1.25" customHeight="1">
      <c r="A33" s="2"/>
      <c r="B33" s="3"/>
      <c r="C33" s="2"/>
      <c r="D33" s="2"/>
      <c r="E33" s="2"/>
      <c r="F33" s="4"/>
      <c r="G33" s="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1.25" customHeight="1">
      <c r="A34" s="2"/>
      <c r="B34" s="3"/>
      <c r="C34" s="2"/>
      <c r="D34" s="2"/>
      <c r="E34" s="2"/>
      <c r="F34" s="4"/>
      <c r="G34" s="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1.25" customHeight="1">
      <c r="A35" s="2"/>
      <c r="B35" s="3"/>
      <c r="C35" s="2"/>
      <c r="D35" s="2"/>
      <c r="E35" s="2"/>
      <c r="F35" s="4"/>
      <c r="G35" s="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1.25" customHeight="1">
      <c r="A36" s="2"/>
      <c r="B36" s="3"/>
      <c r="C36" s="2"/>
      <c r="D36" s="2"/>
      <c r="E36" s="2"/>
      <c r="F36" s="4"/>
      <c r="G36" s="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1.25" customHeight="1">
      <c r="A37" s="2"/>
      <c r="B37" s="3"/>
      <c r="C37" s="2"/>
      <c r="D37" s="2"/>
      <c r="E37" s="2"/>
      <c r="F37" s="4"/>
      <c r="G37" s="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1.25" customHeight="1">
      <c r="A38" s="2"/>
      <c r="B38" s="3"/>
      <c r="C38" s="2"/>
      <c r="D38" s="2"/>
      <c r="E38" s="2"/>
      <c r="F38" s="4"/>
      <c r="G38" s="5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1.25" customHeight="1">
      <c r="A39" s="2"/>
      <c r="B39" s="3"/>
      <c r="C39" s="2"/>
      <c r="D39" s="2"/>
      <c r="E39" s="2"/>
      <c r="F39" s="4"/>
      <c r="G39" s="5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1.25" customHeight="1">
      <c r="A40" s="2"/>
      <c r="B40" s="3"/>
      <c r="C40" s="2"/>
      <c r="D40" s="2"/>
      <c r="E40" s="2"/>
      <c r="F40" s="4"/>
      <c r="G40" s="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1.25" customHeight="1">
      <c r="A41" s="2"/>
      <c r="B41" s="3"/>
      <c r="C41" s="2"/>
      <c r="D41" s="2"/>
      <c r="E41" s="2"/>
      <c r="F41" s="4"/>
      <c r="G41" s="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1.25" customHeight="1">
      <c r="A42" s="2"/>
      <c r="B42" s="3"/>
      <c r="C42" s="2"/>
      <c r="D42" s="2"/>
      <c r="E42" s="2"/>
      <c r="F42" s="4"/>
      <c r="G42" s="5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1.25" customHeight="1">
      <c r="A43" s="2"/>
      <c r="B43" s="3"/>
      <c r="C43" s="2"/>
      <c r="D43" s="2"/>
      <c r="E43" s="2"/>
      <c r="F43" s="4"/>
      <c r="G43" s="5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1.25" customHeight="1">
      <c r="A44" s="2"/>
      <c r="B44" s="3"/>
      <c r="C44" s="2"/>
      <c r="D44" s="2"/>
      <c r="E44" s="2"/>
      <c r="F44" s="4"/>
      <c r="G44" s="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1.25" customHeight="1">
      <c r="A45" s="2"/>
      <c r="B45" s="3"/>
      <c r="C45" s="2"/>
      <c r="D45" s="2"/>
      <c r="E45" s="2"/>
      <c r="F45" s="4"/>
      <c r="G45" s="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1.25" customHeight="1">
      <c r="A46" s="2"/>
      <c r="B46" s="3"/>
      <c r="C46" s="2"/>
      <c r="D46" s="2"/>
      <c r="E46" s="2"/>
      <c r="F46" s="4"/>
      <c r="G46" s="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1.25" customHeight="1">
      <c r="A47" s="2"/>
      <c r="B47" s="3"/>
      <c r="C47" s="2"/>
      <c r="D47" s="2"/>
      <c r="E47" s="2"/>
      <c r="F47" s="4"/>
      <c r="G47" s="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1.25" customHeight="1">
      <c r="A48" s="2"/>
      <c r="B48" s="3"/>
      <c r="C48" s="2"/>
      <c r="D48" s="2"/>
      <c r="E48" s="2"/>
      <c r="F48" s="4"/>
      <c r="G48" s="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1.25" customHeight="1">
      <c r="A49" s="2"/>
      <c r="B49" s="3"/>
      <c r="C49" s="2"/>
      <c r="D49" s="2"/>
      <c r="E49" s="2"/>
      <c r="F49" s="4"/>
      <c r="G49" s="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1.25" customHeight="1">
      <c r="A50" s="2"/>
      <c r="B50" s="3"/>
      <c r="C50" s="2"/>
      <c r="D50" s="2"/>
      <c r="E50" s="2"/>
      <c r="F50" s="4"/>
      <c r="G50" s="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1.25" customHeight="1">
      <c r="A51" s="2"/>
      <c r="B51" s="3"/>
      <c r="C51" s="2"/>
      <c r="D51" s="2"/>
      <c r="E51" s="2"/>
      <c r="F51" s="4"/>
      <c r="G51" s="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1.25" customHeight="1">
      <c r="A52" s="2"/>
      <c r="B52" s="3"/>
      <c r="C52" s="2"/>
      <c r="D52" s="2"/>
      <c r="E52" s="2"/>
      <c r="F52" s="4"/>
      <c r="G52" s="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1.25" customHeight="1">
      <c r="A53" s="2"/>
      <c r="B53" s="3"/>
      <c r="C53" s="2"/>
      <c r="D53" s="2"/>
      <c r="E53" s="2"/>
      <c r="F53" s="4"/>
      <c r="G53" s="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1.25" customHeight="1">
      <c r="A54" s="2"/>
      <c r="B54" s="3"/>
      <c r="C54" s="2"/>
      <c r="D54" s="2"/>
      <c r="E54" s="2"/>
      <c r="F54" s="4"/>
      <c r="G54" s="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1.25" customHeight="1">
      <c r="A55" s="2"/>
      <c r="B55" s="3"/>
      <c r="C55" s="2"/>
      <c r="D55" s="2"/>
      <c r="E55" s="2"/>
      <c r="F55" s="4"/>
      <c r="G55" s="5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1.25" customHeight="1">
      <c r="A56" s="2"/>
      <c r="B56" s="3"/>
      <c r="C56" s="2"/>
      <c r="D56" s="2"/>
      <c r="E56" s="2"/>
      <c r="F56" s="4"/>
      <c r="G56" s="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1.25" customHeight="1">
      <c r="A57" s="2"/>
      <c r="B57" s="3"/>
      <c r="C57" s="2"/>
      <c r="D57" s="2"/>
      <c r="E57" s="2"/>
      <c r="F57" s="4"/>
      <c r="G57" s="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1.25" customHeight="1">
      <c r="A58" s="2"/>
      <c r="B58" s="3"/>
      <c r="C58" s="2"/>
      <c r="D58" s="2"/>
      <c r="E58" s="2"/>
      <c r="F58" s="4"/>
      <c r="G58" s="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1.25" customHeight="1">
      <c r="A59" s="2"/>
      <c r="B59" s="3"/>
      <c r="C59" s="2"/>
      <c r="D59" s="2"/>
      <c r="E59" s="2"/>
      <c r="F59" s="4"/>
      <c r="G59" s="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1.25" customHeight="1">
      <c r="A60" s="2"/>
      <c r="B60" s="3"/>
      <c r="C60" s="2"/>
      <c r="D60" s="2"/>
      <c r="E60" s="2"/>
      <c r="F60" s="4"/>
      <c r="G60" s="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1.25" customHeight="1">
      <c r="A61" s="2"/>
      <c r="B61" s="3"/>
      <c r="C61" s="2"/>
      <c r="D61" s="2"/>
      <c r="E61" s="2"/>
      <c r="F61" s="4"/>
      <c r="G61" s="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1.25" customHeight="1">
      <c r="A62" s="2"/>
      <c r="B62" s="3"/>
      <c r="C62" s="2"/>
      <c r="D62" s="2"/>
      <c r="E62" s="2"/>
      <c r="F62" s="4"/>
      <c r="G62" s="5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1.25" customHeight="1">
      <c r="A63" s="2"/>
      <c r="B63" s="3"/>
      <c r="C63" s="2"/>
      <c r="D63" s="2"/>
      <c r="E63" s="2"/>
      <c r="F63" s="4"/>
      <c r="G63" s="5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1.25" customHeight="1">
      <c r="A64" s="2"/>
      <c r="B64" s="3"/>
      <c r="C64" s="2"/>
      <c r="D64" s="2"/>
      <c r="E64" s="2"/>
      <c r="F64" s="4"/>
      <c r="G64" s="5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1.25" customHeight="1">
      <c r="A65" s="2"/>
      <c r="B65" s="3"/>
      <c r="C65" s="2"/>
      <c r="D65" s="2"/>
      <c r="E65" s="2"/>
      <c r="F65" s="4"/>
      <c r="G65" s="5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1.25" customHeight="1">
      <c r="A66" s="2"/>
      <c r="B66" s="3"/>
      <c r="C66" s="2"/>
      <c r="D66" s="2"/>
      <c r="E66" s="2"/>
      <c r="F66" s="4"/>
      <c r="G66" s="5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1.25" customHeight="1">
      <c r="A67" s="2"/>
      <c r="B67" s="3"/>
      <c r="C67" s="2"/>
      <c r="D67" s="2"/>
      <c r="E67" s="2"/>
      <c r="F67" s="4"/>
      <c r="G67" s="5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1.25" customHeight="1">
      <c r="A68" s="2"/>
      <c r="B68" s="3"/>
      <c r="C68" s="2"/>
      <c r="D68" s="2"/>
      <c r="E68" s="2"/>
      <c r="F68" s="4"/>
      <c r="G68" s="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1.25" customHeight="1">
      <c r="A69" s="2"/>
      <c r="B69" s="3"/>
      <c r="C69" s="2"/>
      <c r="D69" s="2"/>
      <c r="E69" s="2"/>
      <c r="F69" s="4"/>
      <c r="G69" s="5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1.25" customHeight="1">
      <c r="A70" s="2"/>
      <c r="B70" s="3"/>
      <c r="C70" s="2"/>
      <c r="D70" s="2"/>
      <c r="E70" s="2"/>
      <c r="F70" s="4"/>
      <c r="G70" s="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1.25" customHeight="1">
      <c r="A71" s="2"/>
      <c r="B71" s="3"/>
      <c r="C71" s="2"/>
      <c r="D71" s="2"/>
      <c r="E71" s="2"/>
      <c r="F71" s="4"/>
      <c r="G71" s="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1.25" customHeight="1">
      <c r="A72" s="2"/>
      <c r="B72" s="3"/>
      <c r="C72" s="2"/>
      <c r="D72" s="2"/>
      <c r="E72" s="2"/>
      <c r="F72" s="4"/>
      <c r="G72" s="5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1.25" customHeight="1">
      <c r="A73" s="2"/>
      <c r="B73" s="3"/>
      <c r="C73" s="2"/>
      <c r="D73" s="2"/>
      <c r="E73" s="2"/>
      <c r="F73" s="4"/>
      <c r="G73" s="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1.25" customHeight="1">
      <c r="A74" s="2"/>
      <c r="B74" s="3"/>
      <c r="C74" s="2"/>
      <c r="D74" s="2"/>
      <c r="E74" s="2"/>
      <c r="F74" s="4"/>
      <c r="G74" s="5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1.25" customHeight="1">
      <c r="A75" s="2"/>
      <c r="B75" s="3"/>
      <c r="C75" s="2"/>
      <c r="D75" s="2"/>
      <c r="E75" s="2"/>
      <c r="F75" s="4"/>
      <c r="G75" s="5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1.25" customHeight="1">
      <c r="A76" s="2"/>
      <c r="B76" s="3"/>
      <c r="C76" s="2"/>
      <c r="D76" s="2"/>
      <c r="E76" s="2"/>
      <c r="F76" s="4"/>
      <c r="G76" s="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1.25" customHeight="1">
      <c r="A77" s="2"/>
      <c r="B77" s="3"/>
      <c r="C77" s="2"/>
      <c r="D77" s="2"/>
      <c r="E77" s="2"/>
      <c r="F77" s="4"/>
      <c r="G77" s="5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1.25" customHeight="1">
      <c r="A78" s="2"/>
      <c r="B78" s="3"/>
      <c r="C78" s="2"/>
      <c r="D78" s="2"/>
      <c r="E78" s="2"/>
      <c r="F78" s="4"/>
      <c r="G78" s="5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1.25" customHeight="1">
      <c r="A79" s="2"/>
      <c r="B79" s="3"/>
      <c r="C79" s="2"/>
      <c r="D79" s="2"/>
      <c r="E79" s="2"/>
      <c r="F79" s="4"/>
      <c r="G79" s="5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1.25" customHeight="1">
      <c r="A80" s="2"/>
      <c r="B80" s="3"/>
      <c r="C80" s="2"/>
      <c r="D80" s="2"/>
      <c r="E80" s="2"/>
      <c r="F80" s="4"/>
      <c r="G80" s="5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1.25" customHeight="1">
      <c r="A81" s="2"/>
      <c r="B81" s="3"/>
      <c r="C81" s="2"/>
      <c r="D81" s="2"/>
      <c r="E81" s="2"/>
      <c r="F81" s="4"/>
      <c r="G81" s="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1.25" customHeight="1">
      <c r="A82" s="2"/>
      <c r="B82" s="3"/>
      <c r="C82" s="2"/>
      <c r="D82" s="2"/>
      <c r="E82" s="2"/>
      <c r="F82" s="4"/>
      <c r="G82" s="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1.25" customHeight="1">
      <c r="A83" s="2"/>
      <c r="B83" s="3"/>
      <c r="C83" s="2"/>
      <c r="D83" s="2"/>
      <c r="E83" s="2"/>
      <c r="F83" s="4"/>
      <c r="G83" s="5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1.25" customHeight="1">
      <c r="A84" s="2"/>
      <c r="B84" s="3"/>
      <c r="C84" s="2"/>
      <c r="D84" s="2"/>
      <c r="E84" s="2"/>
      <c r="F84" s="4"/>
      <c r="G84" s="5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1.25" customHeight="1">
      <c r="A85" s="2"/>
      <c r="B85" s="3"/>
      <c r="C85" s="2"/>
      <c r="D85" s="2"/>
      <c r="E85" s="2"/>
      <c r="F85" s="4"/>
      <c r="G85" s="5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1.25" customHeight="1">
      <c r="A86" s="2"/>
      <c r="B86" s="3"/>
      <c r="C86" s="2"/>
      <c r="D86" s="2"/>
      <c r="E86" s="2"/>
      <c r="F86" s="4"/>
      <c r="G86" s="5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1.25" customHeight="1">
      <c r="A87" s="2"/>
      <c r="B87" s="3"/>
      <c r="C87" s="2"/>
      <c r="D87" s="2"/>
      <c r="E87" s="2"/>
      <c r="F87" s="4"/>
      <c r="G87" s="5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1.25" customHeight="1">
      <c r="A88" s="2"/>
      <c r="B88" s="3"/>
      <c r="C88" s="2"/>
      <c r="D88" s="2"/>
      <c r="E88" s="2"/>
      <c r="F88" s="4"/>
      <c r="G88" s="5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1.25" customHeight="1">
      <c r="A89" s="2"/>
      <c r="B89" s="3"/>
      <c r="C89" s="2"/>
      <c r="D89" s="2"/>
      <c r="E89" s="2"/>
      <c r="F89" s="4"/>
      <c r="G89" s="5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1.25" customHeight="1">
      <c r="A90" s="2"/>
      <c r="B90" s="3"/>
      <c r="C90" s="2"/>
      <c r="D90" s="2"/>
      <c r="E90" s="2"/>
      <c r="F90" s="4"/>
      <c r="G90" s="5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1.25" customHeight="1">
      <c r="A91" s="2"/>
      <c r="B91" s="3"/>
      <c r="C91" s="2"/>
      <c r="D91" s="2"/>
      <c r="E91" s="2"/>
      <c r="F91" s="4"/>
      <c r="G91" s="5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1.25" customHeight="1">
      <c r="A92" s="2"/>
      <c r="B92" s="3"/>
      <c r="C92" s="2"/>
      <c r="D92" s="2"/>
      <c r="E92" s="2"/>
      <c r="F92" s="4"/>
      <c r="G92" s="5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1.25" customHeight="1">
      <c r="A93" s="2"/>
      <c r="B93" s="3"/>
      <c r="C93" s="2"/>
      <c r="D93" s="2"/>
      <c r="E93" s="2"/>
      <c r="F93" s="4"/>
      <c r="G93" s="5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1.25" customHeight="1">
      <c r="A94" s="2"/>
      <c r="B94" s="3"/>
      <c r="C94" s="2"/>
      <c r="D94" s="2"/>
      <c r="E94" s="2"/>
      <c r="F94" s="4"/>
      <c r="G94" s="5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1.25" customHeight="1">
      <c r="A95" s="2"/>
      <c r="B95" s="3"/>
      <c r="C95" s="2"/>
      <c r="D95" s="2"/>
      <c r="E95" s="2"/>
      <c r="F95" s="4"/>
      <c r="G95" s="5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1.25" customHeight="1">
      <c r="A96" s="2"/>
      <c r="B96" s="3"/>
      <c r="C96" s="2"/>
      <c r="D96" s="2"/>
      <c r="E96" s="2"/>
      <c r="F96" s="4"/>
      <c r="G96" s="5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1.25" customHeight="1">
      <c r="A97" s="2"/>
      <c r="B97" s="3"/>
      <c r="C97" s="2"/>
      <c r="D97" s="2"/>
      <c r="E97" s="2"/>
      <c r="F97" s="4"/>
      <c r="G97" s="5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1.25" customHeight="1">
      <c r="A98" s="2"/>
      <c r="B98" s="3"/>
      <c r="C98" s="2"/>
      <c r="D98" s="2"/>
      <c r="E98" s="2"/>
      <c r="F98" s="4"/>
      <c r="G98" s="5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1.25" customHeight="1">
      <c r="A99" s="2"/>
      <c r="B99" s="3"/>
      <c r="C99" s="2"/>
      <c r="D99" s="2"/>
      <c r="E99" s="2"/>
      <c r="F99" s="4"/>
      <c r="G99" s="5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1.25" customHeight="1">
      <c r="A100" s="2"/>
      <c r="B100" s="3"/>
      <c r="C100" s="2"/>
      <c r="D100" s="2"/>
      <c r="E100" s="2"/>
      <c r="F100" s="4"/>
      <c r="G100" s="5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1.25" customHeight="1">
      <c r="A101" s="2"/>
      <c r="B101" s="3"/>
      <c r="C101" s="2"/>
      <c r="D101" s="2"/>
      <c r="E101" s="2"/>
      <c r="F101" s="4"/>
      <c r="G101" s="5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1.25" customHeight="1">
      <c r="A102" s="2"/>
      <c r="B102" s="3"/>
      <c r="C102" s="2"/>
      <c r="D102" s="2"/>
      <c r="E102" s="2"/>
      <c r="F102" s="4"/>
      <c r="G102" s="5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1.25" customHeight="1">
      <c r="A103" s="2"/>
      <c r="B103" s="3"/>
      <c r="C103" s="2"/>
      <c r="D103" s="2"/>
      <c r="E103" s="2"/>
      <c r="F103" s="4"/>
      <c r="G103" s="5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1.25" customHeight="1">
      <c r="A104" s="2"/>
      <c r="B104" s="3"/>
      <c r="C104" s="2"/>
      <c r="D104" s="2"/>
      <c r="E104" s="2"/>
      <c r="F104" s="4"/>
      <c r="G104" s="5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1.25" customHeight="1">
      <c r="A105" s="2"/>
      <c r="B105" s="3"/>
      <c r="C105" s="2"/>
      <c r="D105" s="2"/>
      <c r="E105" s="2"/>
      <c r="F105" s="4"/>
      <c r="G105" s="5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1.25" customHeight="1">
      <c r="A106" s="2"/>
      <c r="B106" s="3"/>
      <c r="C106" s="2"/>
      <c r="D106" s="2"/>
      <c r="E106" s="2"/>
      <c r="F106" s="4"/>
      <c r="G106" s="5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1.25" customHeight="1">
      <c r="A107" s="2"/>
      <c r="B107" s="3"/>
      <c r="C107" s="2"/>
      <c r="D107" s="2"/>
      <c r="E107" s="2"/>
      <c r="F107" s="4"/>
      <c r="G107" s="5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1.25" customHeight="1">
      <c r="A108" s="2"/>
      <c r="B108" s="3"/>
      <c r="C108" s="2"/>
      <c r="D108" s="2"/>
      <c r="E108" s="2"/>
      <c r="F108" s="4"/>
      <c r="G108" s="5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1.25" customHeight="1">
      <c r="A109" s="2"/>
      <c r="B109" s="3"/>
      <c r="C109" s="2"/>
      <c r="D109" s="2"/>
      <c r="E109" s="2"/>
      <c r="F109" s="4"/>
      <c r="G109" s="5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1.25" customHeight="1">
      <c r="A110" s="2"/>
      <c r="B110" s="3"/>
      <c r="C110" s="2"/>
      <c r="D110" s="2"/>
      <c r="E110" s="2"/>
      <c r="F110" s="4"/>
      <c r="G110" s="5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1.25" customHeight="1">
      <c r="A111" s="2"/>
      <c r="B111" s="3"/>
      <c r="C111" s="2"/>
      <c r="D111" s="2"/>
      <c r="E111" s="2"/>
      <c r="F111" s="4"/>
      <c r="G111" s="5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1.25" customHeight="1">
      <c r="A112" s="2"/>
      <c r="B112" s="3"/>
      <c r="C112" s="2"/>
      <c r="D112" s="2"/>
      <c r="E112" s="2"/>
      <c r="F112" s="4"/>
      <c r="G112" s="5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1.25" customHeight="1">
      <c r="A113" s="2"/>
      <c r="B113" s="3"/>
      <c r="C113" s="2"/>
      <c r="D113" s="2"/>
      <c r="E113" s="2"/>
      <c r="F113" s="4"/>
      <c r="G113" s="5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1.25" customHeight="1">
      <c r="A114" s="2"/>
      <c r="B114" s="3"/>
      <c r="C114" s="2"/>
      <c r="D114" s="2"/>
      <c r="E114" s="2"/>
      <c r="F114" s="4"/>
      <c r="G114" s="5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1.25" customHeight="1">
      <c r="A115" s="2"/>
      <c r="B115" s="3"/>
      <c r="C115" s="2"/>
      <c r="D115" s="2"/>
      <c r="E115" s="2"/>
      <c r="F115" s="4"/>
      <c r="G115" s="5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1.25" customHeight="1">
      <c r="A116" s="2"/>
      <c r="B116" s="3"/>
      <c r="C116" s="2"/>
      <c r="D116" s="2"/>
      <c r="E116" s="2"/>
      <c r="F116" s="4"/>
      <c r="G116" s="5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1.25" customHeight="1">
      <c r="A117" s="2"/>
      <c r="B117" s="3"/>
      <c r="C117" s="2"/>
      <c r="D117" s="2"/>
      <c r="E117" s="2"/>
      <c r="F117" s="4"/>
      <c r="G117" s="5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1.25" customHeight="1">
      <c r="A118" s="2"/>
      <c r="B118" s="3"/>
      <c r="C118" s="2"/>
      <c r="D118" s="2"/>
      <c r="E118" s="2"/>
      <c r="F118" s="4"/>
      <c r="G118" s="5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1.25" customHeight="1">
      <c r="A119" s="2"/>
      <c r="B119" s="3"/>
      <c r="C119" s="2"/>
      <c r="D119" s="2"/>
      <c r="E119" s="2"/>
      <c r="F119" s="4"/>
      <c r="G119" s="5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1.25" customHeight="1">
      <c r="A120" s="2"/>
      <c r="B120" s="3"/>
      <c r="C120" s="2"/>
      <c r="D120" s="2"/>
      <c r="E120" s="2"/>
      <c r="F120" s="4"/>
      <c r="G120" s="5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1.25" customHeight="1">
      <c r="A121" s="2"/>
      <c r="B121" s="3"/>
      <c r="C121" s="2"/>
      <c r="D121" s="2"/>
      <c r="E121" s="2"/>
      <c r="F121" s="4"/>
      <c r="G121" s="5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1.25" customHeight="1">
      <c r="A122" s="2"/>
      <c r="B122" s="3"/>
      <c r="C122" s="2"/>
      <c r="D122" s="2"/>
      <c r="E122" s="2"/>
      <c r="F122" s="4"/>
      <c r="G122" s="5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1.25" customHeight="1">
      <c r="A123" s="2"/>
      <c r="B123" s="3"/>
      <c r="C123" s="2"/>
      <c r="D123" s="2"/>
      <c r="E123" s="2"/>
      <c r="F123" s="4"/>
      <c r="G123" s="5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1.25" customHeight="1">
      <c r="A124" s="2"/>
      <c r="B124" s="3"/>
      <c r="C124" s="2"/>
      <c r="D124" s="2"/>
      <c r="E124" s="2"/>
      <c r="F124" s="4"/>
      <c r="G124" s="5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1.25" customHeight="1">
      <c r="A125" s="2"/>
      <c r="B125" s="3"/>
      <c r="C125" s="2"/>
      <c r="D125" s="2"/>
      <c r="E125" s="2"/>
      <c r="F125" s="4"/>
      <c r="G125" s="5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1.25" customHeight="1">
      <c r="A126" s="2"/>
      <c r="B126" s="3"/>
      <c r="C126" s="2"/>
      <c r="D126" s="2"/>
      <c r="E126" s="2"/>
      <c r="F126" s="4"/>
      <c r="G126" s="5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1.25" customHeight="1">
      <c r="A127" s="2"/>
      <c r="B127" s="3"/>
      <c r="C127" s="2"/>
      <c r="D127" s="2"/>
      <c r="E127" s="2"/>
      <c r="F127" s="4"/>
      <c r="G127" s="5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1.25" customHeight="1">
      <c r="A128" s="2"/>
      <c r="B128" s="3"/>
      <c r="C128" s="2"/>
      <c r="D128" s="2"/>
      <c r="E128" s="2"/>
      <c r="F128" s="4"/>
      <c r="G128" s="5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1.25" customHeight="1">
      <c r="A129" s="2"/>
      <c r="B129" s="3"/>
      <c r="C129" s="2"/>
      <c r="D129" s="2"/>
      <c r="E129" s="2"/>
      <c r="F129" s="4"/>
      <c r="G129" s="5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1.25" customHeight="1">
      <c r="A130" s="2"/>
      <c r="B130" s="3"/>
      <c r="C130" s="2"/>
      <c r="D130" s="2"/>
      <c r="E130" s="2"/>
      <c r="F130" s="4"/>
      <c r="G130" s="5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1.25" customHeight="1">
      <c r="A131" s="2"/>
      <c r="B131" s="3"/>
      <c r="C131" s="2"/>
      <c r="D131" s="2"/>
      <c r="E131" s="2"/>
      <c r="F131" s="4"/>
      <c r="G131" s="5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1.25" customHeight="1">
      <c r="A132" s="2"/>
      <c r="B132" s="3"/>
      <c r="C132" s="2"/>
      <c r="D132" s="2"/>
      <c r="E132" s="2"/>
      <c r="F132" s="4"/>
      <c r="G132" s="5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1.25" customHeight="1">
      <c r="A133" s="2"/>
      <c r="B133" s="3"/>
      <c r="C133" s="2"/>
      <c r="D133" s="2"/>
      <c r="E133" s="2"/>
      <c r="F133" s="4"/>
      <c r="G133" s="5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1.25" customHeight="1">
      <c r="A134" s="2"/>
      <c r="B134" s="3"/>
      <c r="C134" s="2"/>
      <c r="D134" s="2"/>
      <c r="E134" s="2"/>
      <c r="F134" s="4"/>
      <c r="G134" s="5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1.25" customHeight="1">
      <c r="A135" s="2"/>
      <c r="B135" s="3"/>
      <c r="C135" s="2"/>
      <c r="D135" s="2"/>
      <c r="E135" s="2"/>
      <c r="F135" s="4"/>
      <c r="G135" s="5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1.25" customHeight="1">
      <c r="A136" s="2"/>
      <c r="B136" s="3"/>
      <c r="C136" s="2"/>
      <c r="D136" s="2"/>
      <c r="E136" s="2"/>
      <c r="F136" s="4"/>
      <c r="G136" s="5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1.25" customHeight="1">
      <c r="A137" s="2"/>
      <c r="B137" s="3"/>
      <c r="C137" s="2"/>
      <c r="D137" s="2"/>
      <c r="E137" s="2"/>
      <c r="F137" s="4"/>
      <c r="G137" s="5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1.25" customHeight="1">
      <c r="A138" s="2"/>
      <c r="B138" s="3"/>
      <c r="C138" s="2"/>
      <c r="D138" s="2"/>
      <c r="E138" s="2"/>
      <c r="F138" s="4"/>
      <c r="G138" s="5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1.25" customHeight="1">
      <c r="A139" s="2"/>
      <c r="B139" s="3"/>
      <c r="C139" s="2"/>
      <c r="D139" s="2"/>
      <c r="E139" s="2"/>
      <c r="F139" s="4"/>
      <c r="G139" s="5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1.25" customHeight="1">
      <c r="A140" s="2"/>
      <c r="B140" s="3"/>
      <c r="C140" s="2"/>
      <c r="D140" s="2"/>
      <c r="E140" s="2"/>
      <c r="F140" s="4"/>
      <c r="G140" s="5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1.25" customHeight="1">
      <c r="A141" s="2"/>
      <c r="B141" s="3"/>
      <c r="C141" s="2"/>
      <c r="D141" s="2"/>
      <c r="E141" s="2"/>
      <c r="F141" s="4"/>
      <c r="G141" s="5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1.25" customHeight="1">
      <c r="A142" s="2"/>
      <c r="B142" s="3"/>
      <c r="C142" s="2"/>
      <c r="D142" s="2"/>
      <c r="E142" s="2"/>
      <c r="F142" s="4"/>
      <c r="G142" s="5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1.25" customHeight="1">
      <c r="A143" s="2"/>
      <c r="B143" s="3"/>
      <c r="C143" s="2"/>
      <c r="D143" s="2"/>
      <c r="E143" s="2"/>
      <c r="F143" s="4"/>
      <c r="G143" s="5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1.25" customHeight="1">
      <c r="A144" s="2"/>
      <c r="B144" s="3"/>
      <c r="C144" s="2"/>
      <c r="D144" s="2"/>
      <c r="E144" s="2"/>
      <c r="F144" s="4"/>
      <c r="G144" s="5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1.25" customHeight="1">
      <c r="A145" s="2"/>
      <c r="B145" s="3"/>
      <c r="C145" s="2"/>
      <c r="D145" s="2"/>
      <c r="E145" s="2"/>
      <c r="F145" s="4"/>
      <c r="G145" s="5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1.25" customHeight="1">
      <c r="A146" s="2"/>
      <c r="B146" s="3"/>
      <c r="C146" s="2"/>
      <c r="D146" s="2"/>
      <c r="E146" s="2"/>
      <c r="F146" s="4"/>
      <c r="G146" s="5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1.25" customHeight="1">
      <c r="A147" s="2"/>
      <c r="B147" s="3"/>
      <c r="C147" s="2"/>
      <c r="D147" s="2"/>
      <c r="E147" s="2"/>
      <c r="F147" s="4"/>
      <c r="G147" s="5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1.25" customHeight="1">
      <c r="A148" s="2"/>
      <c r="B148" s="3"/>
      <c r="C148" s="2"/>
      <c r="D148" s="2"/>
      <c r="E148" s="2"/>
      <c r="F148" s="4"/>
      <c r="G148" s="5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1.25" customHeight="1">
      <c r="A149" s="2"/>
      <c r="B149" s="3"/>
      <c r="C149" s="2"/>
      <c r="D149" s="2"/>
      <c r="E149" s="2"/>
      <c r="F149" s="4"/>
      <c r="G149" s="5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1.25" customHeight="1">
      <c r="A150" s="2"/>
      <c r="B150" s="3"/>
      <c r="C150" s="2"/>
      <c r="D150" s="2"/>
      <c r="E150" s="2"/>
      <c r="F150" s="4"/>
      <c r="G150" s="5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1.25" customHeight="1">
      <c r="A151" s="2"/>
      <c r="B151" s="3"/>
      <c r="C151" s="2"/>
      <c r="D151" s="2"/>
      <c r="E151" s="2"/>
      <c r="F151" s="4"/>
      <c r="G151" s="5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1.25" customHeight="1">
      <c r="A152" s="2"/>
      <c r="B152" s="3"/>
      <c r="C152" s="2"/>
      <c r="D152" s="2"/>
      <c r="E152" s="2"/>
      <c r="F152" s="4"/>
      <c r="G152" s="5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1.25" customHeight="1">
      <c r="A153" s="2"/>
      <c r="B153" s="3"/>
      <c r="C153" s="2"/>
      <c r="D153" s="2"/>
      <c r="E153" s="2"/>
      <c r="F153" s="4"/>
      <c r="G153" s="5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1.25" customHeight="1">
      <c r="A154" s="2"/>
      <c r="B154" s="3"/>
      <c r="C154" s="2"/>
      <c r="D154" s="2"/>
      <c r="E154" s="2"/>
      <c r="F154" s="4"/>
      <c r="G154" s="5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1.25" customHeight="1">
      <c r="A155" s="2"/>
      <c r="B155" s="3"/>
      <c r="C155" s="2"/>
      <c r="D155" s="2"/>
      <c r="E155" s="2"/>
      <c r="F155" s="4"/>
      <c r="G155" s="5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1.25" customHeight="1">
      <c r="A156" s="2"/>
      <c r="B156" s="3"/>
      <c r="C156" s="2"/>
      <c r="D156" s="2"/>
      <c r="E156" s="2"/>
      <c r="F156" s="4"/>
      <c r="G156" s="5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1.25" customHeight="1">
      <c r="A157" s="2"/>
      <c r="B157" s="3"/>
      <c r="C157" s="2"/>
      <c r="D157" s="2"/>
      <c r="E157" s="2"/>
      <c r="F157" s="4"/>
      <c r="G157" s="5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1.25" customHeight="1">
      <c r="A158" s="2"/>
      <c r="B158" s="3"/>
      <c r="C158" s="2"/>
      <c r="D158" s="2"/>
      <c r="E158" s="2"/>
      <c r="F158" s="4"/>
      <c r="G158" s="5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1.25" customHeight="1">
      <c r="A159" s="2"/>
      <c r="B159" s="3"/>
      <c r="C159" s="2"/>
      <c r="D159" s="2"/>
      <c r="E159" s="2"/>
      <c r="F159" s="4"/>
      <c r="G159" s="5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1.25" customHeight="1">
      <c r="A160" s="2"/>
      <c r="B160" s="3"/>
      <c r="C160" s="2"/>
      <c r="D160" s="2"/>
      <c r="E160" s="2"/>
      <c r="F160" s="4"/>
      <c r="G160" s="5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1.25" customHeight="1">
      <c r="A161" s="2"/>
      <c r="B161" s="3"/>
      <c r="C161" s="2"/>
      <c r="D161" s="2"/>
      <c r="E161" s="2"/>
      <c r="F161" s="4"/>
      <c r="G161" s="5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1.25" customHeight="1">
      <c r="A162" s="2"/>
      <c r="B162" s="3"/>
      <c r="C162" s="2"/>
      <c r="D162" s="2"/>
      <c r="E162" s="2"/>
      <c r="F162" s="4"/>
      <c r="G162" s="5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1.25" customHeight="1">
      <c r="A163" s="2"/>
      <c r="B163" s="3"/>
      <c r="C163" s="2"/>
      <c r="D163" s="2"/>
      <c r="E163" s="2"/>
      <c r="F163" s="4"/>
      <c r="G163" s="5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1.25" customHeight="1">
      <c r="A164" s="2"/>
      <c r="B164" s="3"/>
      <c r="C164" s="2"/>
      <c r="D164" s="2"/>
      <c r="E164" s="2"/>
      <c r="F164" s="4"/>
      <c r="G164" s="5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1.25" customHeight="1">
      <c r="A165" s="2"/>
      <c r="B165" s="3"/>
      <c r="C165" s="2"/>
      <c r="D165" s="2"/>
      <c r="E165" s="2"/>
      <c r="F165" s="4"/>
      <c r="G165" s="5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1.25" customHeight="1">
      <c r="A166" s="2"/>
      <c r="B166" s="3"/>
      <c r="C166" s="2"/>
      <c r="D166" s="2"/>
      <c r="E166" s="2"/>
      <c r="F166" s="4"/>
      <c r="G166" s="5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1.25" customHeight="1">
      <c r="A167" s="2"/>
      <c r="B167" s="3"/>
      <c r="C167" s="2"/>
      <c r="D167" s="2"/>
      <c r="E167" s="2"/>
      <c r="F167" s="4"/>
      <c r="G167" s="5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1.25" customHeight="1">
      <c r="A168" s="2"/>
      <c r="B168" s="3"/>
      <c r="C168" s="2"/>
      <c r="D168" s="2"/>
      <c r="E168" s="2"/>
      <c r="F168" s="4"/>
      <c r="G168" s="5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1.25" customHeight="1">
      <c r="A169" s="2"/>
      <c r="B169" s="3"/>
      <c r="C169" s="2"/>
      <c r="D169" s="2"/>
      <c r="E169" s="2"/>
      <c r="F169" s="4"/>
      <c r="G169" s="5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1.25" customHeight="1">
      <c r="A170" s="2"/>
      <c r="B170" s="3"/>
      <c r="C170" s="2"/>
      <c r="D170" s="2"/>
      <c r="E170" s="2"/>
      <c r="F170" s="4"/>
      <c r="G170" s="5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1.25" customHeight="1">
      <c r="A171" s="2"/>
      <c r="B171" s="3"/>
      <c r="C171" s="2"/>
      <c r="D171" s="2"/>
      <c r="E171" s="2"/>
      <c r="F171" s="4"/>
      <c r="G171" s="5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1.25" customHeight="1">
      <c r="A172" s="2"/>
      <c r="B172" s="3"/>
      <c r="C172" s="2"/>
      <c r="D172" s="2"/>
      <c r="E172" s="2"/>
      <c r="F172" s="4"/>
      <c r="G172" s="5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1.25" customHeight="1">
      <c r="A173" s="2"/>
      <c r="B173" s="3"/>
      <c r="C173" s="2"/>
      <c r="D173" s="2"/>
      <c r="E173" s="2"/>
      <c r="F173" s="4"/>
      <c r="G173" s="5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1.25" customHeight="1">
      <c r="A174" s="2"/>
      <c r="B174" s="3"/>
      <c r="C174" s="2"/>
      <c r="D174" s="2"/>
      <c r="E174" s="2"/>
      <c r="F174" s="4"/>
      <c r="G174" s="5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1.25" customHeight="1">
      <c r="A175" s="2"/>
      <c r="B175" s="3"/>
      <c r="C175" s="2"/>
      <c r="D175" s="2"/>
      <c r="E175" s="2"/>
      <c r="F175" s="4"/>
      <c r="G175" s="5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1.25" customHeight="1">
      <c r="A176" s="2"/>
      <c r="B176" s="3"/>
      <c r="C176" s="2"/>
      <c r="D176" s="2"/>
      <c r="E176" s="2"/>
      <c r="F176" s="4"/>
      <c r="G176" s="5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1.25" customHeight="1">
      <c r="A177" s="2"/>
      <c r="B177" s="3"/>
      <c r="C177" s="2"/>
      <c r="D177" s="2"/>
      <c r="E177" s="2"/>
      <c r="F177" s="4"/>
      <c r="G177" s="5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1.25" customHeight="1">
      <c r="A178" s="2"/>
      <c r="B178" s="3"/>
      <c r="C178" s="2"/>
      <c r="D178" s="2"/>
      <c r="E178" s="2"/>
      <c r="F178" s="4"/>
      <c r="G178" s="5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1.25" customHeight="1">
      <c r="A179" s="2"/>
      <c r="B179" s="3"/>
      <c r="C179" s="2"/>
      <c r="D179" s="2"/>
      <c r="E179" s="2"/>
      <c r="F179" s="4"/>
      <c r="G179" s="5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1.25" customHeight="1">
      <c r="A180" s="2"/>
      <c r="B180" s="3"/>
      <c r="C180" s="2"/>
      <c r="D180" s="2"/>
      <c r="E180" s="2"/>
      <c r="F180" s="4"/>
      <c r="G180" s="5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1.25" customHeight="1">
      <c r="A181" s="2"/>
      <c r="B181" s="3"/>
      <c r="C181" s="2"/>
      <c r="D181" s="2"/>
      <c r="E181" s="2"/>
      <c r="F181" s="4"/>
      <c r="G181" s="5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1.25" customHeight="1">
      <c r="A182" s="2"/>
      <c r="B182" s="3"/>
      <c r="C182" s="2"/>
      <c r="D182" s="2"/>
      <c r="E182" s="2"/>
      <c r="F182" s="4"/>
      <c r="G182" s="5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1.25" customHeight="1">
      <c r="A183" s="2"/>
      <c r="B183" s="3"/>
      <c r="C183" s="2"/>
      <c r="D183" s="2"/>
      <c r="E183" s="2"/>
      <c r="F183" s="4"/>
      <c r="G183" s="5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1.25" customHeight="1">
      <c r="A184" s="2"/>
      <c r="B184" s="3"/>
      <c r="C184" s="2"/>
      <c r="D184" s="2"/>
      <c r="E184" s="2"/>
      <c r="F184" s="4"/>
      <c r="G184" s="5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1.25" customHeight="1">
      <c r="A185" s="2"/>
      <c r="B185" s="3"/>
      <c r="C185" s="2"/>
      <c r="D185" s="2"/>
      <c r="E185" s="2"/>
      <c r="F185" s="4"/>
      <c r="G185" s="5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1.25" customHeight="1">
      <c r="A186" s="2"/>
      <c r="B186" s="3"/>
      <c r="C186" s="2"/>
      <c r="D186" s="2"/>
      <c r="E186" s="2"/>
      <c r="F186" s="4"/>
      <c r="G186" s="5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1.25" customHeight="1">
      <c r="A187" s="2"/>
      <c r="B187" s="3"/>
      <c r="C187" s="2"/>
      <c r="D187" s="2"/>
      <c r="E187" s="2"/>
      <c r="F187" s="4"/>
      <c r="G187" s="5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1.25" customHeight="1">
      <c r="A188" s="2"/>
      <c r="B188" s="3"/>
      <c r="C188" s="2"/>
      <c r="D188" s="2"/>
      <c r="E188" s="2"/>
      <c r="F188" s="4"/>
      <c r="G188" s="5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1.25" customHeight="1">
      <c r="A189" s="2"/>
      <c r="B189" s="3"/>
      <c r="C189" s="2"/>
      <c r="D189" s="2"/>
      <c r="E189" s="2"/>
      <c r="F189" s="4"/>
      <c r="G189" s="5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1.25" customHeight="1">
      <c r="A190" s="2"/>
      <c r="B190" s="3"/>
      <c r="C190" s="2"/>
      <c r="D190" s="2"/>
      <c r="E190" s="2"/>
      <c r="F190" s="4"/>
      <c r="G190" s="5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1.25" customHeight="1">
      <c r="A191" s="2"/>
      <c r="B191" s="3"/>
      <c r="C191" s="2"/>
      <c r="D191" s="2"/>
      <c r="E191" s="2"/>
      <c r="F191" s="4"/>
      <c r="G191" s="5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1.25" customHeight="1">
      <c r="A192" s="2"/>
      <c r="B192" s="3"/>
      <c r="C192" s="2"/>
      <c r="D192" s="2"/>
      <c r="E192" s="2"/>
      <c r="F192" s="4"/>
      <c r="G192" s="5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1.25" customHeight="1">
      <c r="A193" s="2"/>
      <c r="B193" s="3"/>
      <c r="C193" s="2"/>
      <c r="D193" s="2"/>
      <c r="E193" s="2"/>
      <c r="F193" s="4"/>
      <c r="G193" s="5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1.25" customHeight="1">
      <c r="A194" s="2"/>
      <c r="B194" s="3"/>
      <c r="C194" s="2"/>
      <c r="D194" s="2"/>
      <c r="E194" s="2"/>
      <c r="F194" s="4"/>
      <c r="G194" s="5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1.25" customHeight="1">
      <c r="A195" s="2"/>
      <c r="B195" s="3"/>
      <c r="C195" s="2"/>
      <c r="D195" s="2"/>
      <c r="E195" s="2"/>
      <c r="F195" s="4"/>
      <c r="G195" s="5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1.25" customHeight="1">
      <c r="A196" s="2"/>
      <c r="B196" s="3"/>
      <c r="C196" s="2"/>
      <c r="D196" s="2"/>
      <c r="E196" s="2"/>
      <c r="F196" s="4"/>
      <c r="G196" s="5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1.25" customHeight="1">
      <c r="A197" s="2"/>
      <c r="B197" s="3"/>
      <c r="C197" s="2"/>
      <c r="D197" s="2"/>
      <c r="E197" s="2"/>
      <c r="F197" s="4"/>
      <c r="G197" s="5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1.25" customHeight="1">
      <c r="A198" s="2"/>
      <c r="B198" s="3"/>
      <c r="C198" s="2"/>
      <c r="D198" s="2"/>
      <c r="E198" s="2"/>
      <c r="F198" s="4"/>
      <c r="G198" s="5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1.25" customHeight="1">
      <c r="A199" s="2"/>
      <c r="B199" s="3"/>
      <c r="C199" s="2"/>
      <c r="D199" s="2"/>
      <c r="E199" s="2"/>
      <c r="F199" s="4"/>
      <c r="G199" s="5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1.25" customHeight="1">
      <c r="A200" s="2"/>
      <c r="B200" s="3"/>
      <c r="C200" s="2"/>
      <c r="D200" s="2"/>
      <c r="E200" s="2"/>
      <c r="F200" s="4"/>
      <c r="G200" s="5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1.25" customHeight="1">
      <c r="A201" s="2"/>
      <c r="B201" s="3"/>
      <c r="C201" s="2"/>
      <c r="D201" s="2"/>
      <c r="E201" s="2"/>
      <c r="F201" s="4"/>
      <c r="G201" s="5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1.25" customHeight="1">
      <c r="A202" s="2"/>
      <c r="B202" s="3"/>
      <c r="C202" s="2"/>
      <c r="D202" s="2"/>
      <c r="E202" s="2"/>
      <c r="F202" s="4"/>
      <c r="G202" s="5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1.25" customHeight="1">
      <c r="A203" s="2"/>
      <c r="B203" s="3"/>
      <c r="C203" s="2"/>
      <c r="D203" s="2"/>
      <c r="E203" s="2"/>
      <c r="F203" s="4"/>
      <c r="G203" s="5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1.25" customHeight="1">
      <c r="A204" s="2"/>
      <c r="B204" s="3"/>
      <c r="C204" s="2"/>
      <c r="D204" s="2"/>
      <c r="E204" s="2"/>
      <c r="F204" s="4"/>
      <c r="G204" s="5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1.25" customHeight="1">
      <c r="A205" s="2"/>
      <c r="B205" s="3"/>
      <c r="C205" s="2"/>
      <c r="D205" s="2"/>
      <c r="E205" s="2"/>
      <c r="F205" s="4"/>
      <c r="G205" s="5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1.25" customHeight="1">
      <c r="A206" s="2"/>
      <c r="B206" s="3"/>
      <c r="C206" s="2"/>
      <c r="D206" s="2"/>
      <c r="E206" s="2"/>
      <c r="F206" s="4"/>
      <c r="G206" s="5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1.25" customHeight="1">
      <c r="A207" s="2"/>
      <c r="B207" s="3"/>
      <c r="C207" s="2"/>
      <c r="D207" s="2"/>
      <c r="E207" s="2"/>
      <c r="F207" s="4"/>
      <c r="G207" s="5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1.25" customHeight="1">
      <c r="A208" s="2"/>
      <c r="B208" s="3"/>
      <c r="C208" s="2"/>
      <c r="D208" s="2"/>
      <c r="E208" s="2"/>
      <c r="F208" s="4"/>
      <c r="G208" s="5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1.25" customHeight="1">
      <c r="A209" s="2"/>
      <c r="B209" s="3"/>
      <c r="C209" s="2"/>
      <c r="D209" s="2"/>
      <c r="E209" s="2"/>
      <c r="F209" s="4"/>
      <c r="G209" s="5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1.25" customHeight="1">
      <c r="A210" s="2"/>
      <c r="B210" s="3"/>
      <c r="C210" s="2"/>
      <c r="D210" s="2"/>
      <c r="E210" s="2"/>
      <c r="F210" s="4"/>
      <c r="G210" s="5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1.25" customHeight="1">
      <c r="A211" s="2"/>
      <c r="B211" s="3"/>
      <c r="C211" s="2"/>
      <c r="D211" s="2"/>
      <c r="E211" s="2"/>
      <c r="F211" s="4"/>
      <c r="G211" s="5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1.25" customHeight="1">
      <c r="A212" s="2"/>
      <c r="B212" s="3"/>
      <c r="C212" s="2"/>
      <c r="D212" s="2"/>
      <c r="E212" s="2"/>
      <c r="F212" s="4"/>
      <c r="G212" s="5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1.25" customHeight="1">
      <c r="A213" s="2"/>
      <c r="B213" s="3"/>
      <c r="C213" s="2"/>
      <c r="D213" s="2"/>
      <c r="E213" s="2"/>
      <c r="F213" s="4"/>
      <c r="G213" s="5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1.25" customHeight="1">
      <c r="A214" s="2"/>
      <c r="B214" s="3"/>
      <c r="C214" s="2"/>
      <c r="D214" s="2"/>
      <c r="E214" s="2"/>
      <c r="F214" s="4"/>
      <c r="G214" s="5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1.25" customHeight="1">
      <c r="A215" s="2"/>
      <c r="B215" s="3"/>
      <c r="C215" s="2"/>
      <c r="D215" s="2"/>
      <c r="E215" s="2"/>
      <c r="F215" s="4"/>
      <c r="G215" s="5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1.25" customHeight="1">
      <c r="A216" s="2"/>
      <c r="B216" s="3"/>
      <c r="C216" s="2"/>
      <c r="D216" s="2"/>
      <c r="E216" s="2"/>
      <c r="F216" s="4"/>
      <c r="G216" s="5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1.25" customHeight="1">
      <c r="A217" s="2"/>
      <c r="B217" s="3"/>
      <c r="C217" s="2"/>
      <c r="D217" s="2"/>
      <c r="E217" s="2"/>
      <c r="F217" s="4"/>
      <c r="G217" s="5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1.25" customHeight="1">
      <c r="A218" s="2"/>
      <c r="B218" s="3"/>
      <c r="C218" s="2"/>
      <c r="D218" s="2"/>
      <c r="E218" s="2"/>
      <c r="F218" s="4"/>
      <c r="G218" s="5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1.25" customHeight="1">
      <c r="A219" s="2"/>
      <c r="B219" s="3"/>
      <c r="C219" s="2"/>
      <c r="D219" s="2"/>
      <c r="E219" s="2"/>
      <c r="F219" s="4"/>
      <c r="G219" s="5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1.25" customHeight="1">
      <c r="A220" s="2"/>
      <c r="B220" s="3"/>
      <c r="C220" s="2"/>
      <c r="D220" s="2"/>
      <c r="E220" s="2"/>
      <c r="F220" s="4"/>
      <c r="G220" s="5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1.25" customHeight="1">
      <c r="A221" s="2"/>
      <c r="B221" s="3"/>
      <c r="C221" s="2"/>
      <c r="D221" s="2"/>
      <c r="E221" s="2"/>
      <c r="F221" s="4"/>
      <c r="G221" s="5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1.25" customHeight="1">
      <c r="A222" s="2"/>
      <c r="B222" s="3"/>
      <c r="C222" s="2"/>
      <c r="D222" s="2"/>
      <c r="E222" s="2"/>
      <c r="F222" s="4"/>
      <c r="G222" s="5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1.25" customHeight="1">
      <c r="A223" s="2"/>
      <c r="B223" s="3"/>
      <c r="C223" s="2"/>
      <c r="D223" s="2"/>
      <c r="E223" s="2"/>
      <c r="F223" s="4"/>
      <c r="G223" s="5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4">
    <mergeCell ref="A1:O1"/>
    <mergeCell ref="A2:O2"/>
    <mergeCell ref="A3:O3"/>
    <mergeCell ref="A14:C14"/>
  </mergeCells>
  <printOptions/>
  <pageMargins bottom="0.7480314960629921" footer="0.0" header="0.0" left="0.7086614173228347" right="1.4960629921259843" top="0.7480314960629921"/>
  <pageSetup paperSize="5" scale="61" orientation="landscape"/>
  <drawing r:id="rId1"/>
</worksheet>
</file>